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tandard Form" sheetId="1" r:id="rId1"/>
    <sheet name="Vertex Form" sheetId="4" r:id="rId2"/>
    <sheet name="Factored Form (Easy)" sheetId="5" r:id="rId3"/>
    <sheet name="Factored Form (Hard)" sheetId="6" r:id="rId4"/>
    <sheet name="Blank Graph" sheetId="7" r:id="rId5"/>
  </sheets>
  <calcPr calcId="145621"/>
</workbook>
</file>

<file path=xl/calcChain.xml><?xml version="1.0" encoding="utf-8"?>
<calcChain xmlns="http://schemas.openxmlformats.org/spreadsheetml/2006/main">
  <c r="U5" i="6" l="1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4" i="6"/>
  <c r="F33" i="6"/>
  <c r="F30" i="6"/>
  <c r="F27" i="6"/>
  <c r="H27" i="6"/>
  <c r="H24" i="6"/>
  <c r="I15" i="6"/>
  <c r="L15" i="6" s="1"/>
  <c r="H21" i="6" s="1"/>
  <c r="F21" i="6"/>
  <c r="E15" i="6"/>
  <c r="K12" i="6"/>
  <c r="H12" i="6"/>
  <c r="E12" i="6"/>
  <c r="Q18" i="6"/>
  <c r="N18" i="6"/>
  <c r="K18" i="6"/>
  <c r="H18" i="6"/>
  <c r="F18" i="6"/>
  <c r="R5" i="5" l="1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4" i="5"/>
  <c r="H22" i="5"/>
  <c r="H25" i="5" s="1"/>
  <c r="E13" i="5"/>
  <c r="I13" i="1"/>
  <c r="F19" i="1" s="1"/>
  <c r="K10" i="5"/>
  <c r="H10" i="5"/>
  <c r="E10" i="5"/>
  <c r="F28" i="5" s="1"/>
  <c r="N16" i="5"/>
  <c r="I16" i="5"/>
  <c r="E16" i="5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4" i="4"/>
  <c r="E16" i="4"/>
  <c r="E16" i="1"/>
  <c r="F28" i="1"/>
  <c r="I16" i="1" s="1"/>
  <c r="F25" i="4"/>
  <c r="H19" i="4"/>
  <c r="F19" i="4"/>
  <c r="K10" i="4"/>
  <c r="H22" i="4" s="1"/>
  <c r="H25" i="4" s="1"/>
  <c r="H10" i="4"/>
  <c r="E10" i="4"/>
  <c r="E13" i="4"/>
  <c r="L13" i="4"/>
  <c r="I13" i="4"/>
  <c r="R30" i="1"/>
  <c r="R31" i="1"/>
  <c r="R20" i="1"/>
  <c r="R21" i="1"/>
  <c r="R22" i="1"/>
  <c r="R23" i="1"/>
  <c r="R24" i="1"/>
  <c r="R25" i="1"/>
  <c r="R26" i="1"/>
  <c r="R27" i="1"/>
  <c r="R28" i="1"/>
  <c r="R29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4" i="1"/>
  <c r="F31" i="1"/>
  <c r="N16" i="1" s="1"/>
  <c r="H25" i="1"/>
  <c r="H22" i="1"/>
  <c r="E13" i="1"/>
  <c r="K10" i="1"/>
  <c r="H10" i="1"/>
  <c r="E10" i="1"/>
  <c r="L13" i="1" l="1"/>
  <c r="H19" i="1" s="1"/>
  <c r="F25" i="1"/>
  <c r="F31" i="5"/>
  <c r="I13" i="5"/>
  <c r="F19" i="5" s="1"/>
  <c r="F25" i="5" s="1"/>
  <c r="F28" i="4"/>
  <c r="I16" i="4" s="1"/>
  <c r="F31" i="4"/>
  <c r="N16" i="4" s="1"/>
  <c r="L13" i="5" l="1"/>
  <c r="H19" i="5"/>
</calcChain>
</file>

<file path=xl/sharedStrings.xml><?xml version="1.0" encoding="utf-8"?>
<sst xmlns="http://schemas.openxmlformats.org/spreadsheetml/2006/main" count="246" uniqueCount="41">
  <si>
    <t>y = ax^2 + bx + c</t>
  </si>
  <si>
    <t>USER INPUT</t>
  </si>
  <si>
    <t xml:space="preserve">a = </t>
  </si>
  <si>
    <t xml:space="preserve">b = </t>
  </si>
  <si>
    <t xml:space="preserve">c = </t>
  </si>
  <si>
    <t>TABLE OF VALUES</t>
  </si>
  <si>
    <t>x</t>
  </si>
  <si>
    <t>y</t>
  </si>
  <si>
    <t>y=</t>
  </si>
  <si>
    <t>x^2</t>
  </si>
  <si>
    <t>+</t>
  </si>
  <si>
    <t>(</t>
  </si>
  <si>
    <t>)</t>
  </si>
  <si>
    <t>STANDARD FORM</t>
  </si>
  <si>
    <t>VERTEX FORM</t>
  </si>
  <si>
    <t>FACTORED FORM</t>
  </si>
  <si>
    <t>)^2</t>
  </si>
  <si>
    <t>VERTEX</t>
  </si>
  <si>
    <t>(x,y) =</t>
  </si>
  <si>
    <t>,</t>
  </si>
  <si>
    <t>INPUT FORM</t>
  </si>
  <si>
    <t>FORMS</t>
  </si>
  <si>
    <t>Y-INTERCEPT</t>
  </si>
  <si>
    <t>SYMMETRIC POINT TO Y-INTERCEPT</t>
  </si>
  <si>
    <t>ZERO #1</t>
  </si>
  <si>
    <t>ZERO #2</t>
  </si>
  <si>
    <t>COORDINATES</t>
  </si>
  <si>
    <t>ATTEMPT AT FACTORED FORM</t>
  </si>
  <si>
    <t>STANDARD WINDOW (-10 to 10)</t>
  </si>
  <si>
    <t>y = a(x-h)^2 + k</t>
  </si>
  <si>
    <t xml:space="preserve">h = </t>
  </si>
  <si>
    <t xml:space="preserve">k = </t>
  </si>
  <si>
    <t>-</t>
  </si>
  <si>
    <t>a=</t>
  </si>
  <si>
    <t xml:space="preserve">d = </t>
  </si>
  <si>
    <t xml:space="preserve">e = </t>
  </si>
  <si>
    <t>y = a(bx+c)(dx+e)</t>
  </si>
  <si>
    <t>y = a(x+c)(x+e)</t>
  </si>
  <si>
    <t>b =</t>
  </si>
  <si>
    <t>c =</t>
  </si>
  <si>
    <t>a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</si>
</sst>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0" xfId="0" applyFont="1" applyBorder="1"/>
    <xf numFmtId="0" fontId="0" fillId="0" borderId="0" xfId="0" applyFont="1" applyBorder="1"/>
    <xf numFmtId="0" fontId="0" fillId="0" borderId="7" xfId="0" quotePrefix="1" applyBorder="1" applyAlignment="1">
      <alignment horizontal="right"/>
    </xf>
    <xf numFmtId="0" fontId="0" fillId="0" borderId="7" xfId="0" quotePrefix="1" applyFill="1" applyBorder="1" applyAlignment="1">
      <alignment horizontal="center"/>
    </xf>
    <xf numFmtId="1" fontId="0" fillId="0" borderId="7" xfId="0" quotePrefix="1" applyNumberFormat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46016"/>
        <c:axId val="43047936"/>
      </c:scatterChart>
      <c:valAx>
        <c:axId val="4304601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47936"/>
        <c:crossesAt val="0"/>
        <c:crossBetween val="midCat"/>
        <c:majorUnit val="1"/>
        <c:minorUnit val="1"/>
      </c:valAx>
      <c:valAx>
        <c:axId val="4304793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46016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63168"/>
        <c:axId val="43065344"/>
      </c:scatterChart>
      <c:valAx>
        <c:axId val="4306316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65344"/>
        <c:crossesAt val="0"/>
        <c:crossBetween val="midCat"/>
        <c:majorUnit val="1"/>
        <c:minorUnit val="1"/>
      </c:valAx>
      <c:valAx>
        <c:axId val="4306534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63168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375</c:v>
                </c:pt>
                <c:pt idx="1">
                  <c:v>312</c:v>
                </c:pt>
                <c:pt idx="2">
                  <c:v>255</c:v>
                </c:pt>
                <c:pt idx="3">
                  <c:v>204</c:v>
                </c:pt>
                <c:pt idx="4">
                  <c:v>159</c:v>
                </c:pt>
                <c:pt idx="5">
                  <c:v>120</c:v>
                </c:pt>
                <c:pt idx="6">
                  <c:v>87</c:v>
                </c:pt>
                <c:pt idx="7">
                  <c:v>60</c:v>
                </c:pt>
                <c:pt idx="8">
                  <c:v>39</c:v>
                </c:pt>
                <c:pt idx="9">
                  <c:v>24</c:v>
                </c:pt>
                <c:pt idx="10">
                  <c:v>15</c:v>
                </c:pt>
                <c:pt idx="11">
                  <c:v>12</c:v>
                </c:pt>
                <c:pt idx="12">
                  <c:v>15</c:v>
                </c:pt>
                <c:pt idx="13">
                  <c:v>24</c:v>
                </c:pt>
                <c:pt idx="14">
                  <c:v>39</c:v>
                </c:pt>
                <c:pt idx="15">
                  <c:v>60</c:v>
                </c:pt>
                <c:pt idx="16">
                  <c:v>87</c:v>
                </c:pt>
                <c:pt idx="17">
                  <c:v>120</c:v>
                </c:pt>
                <c:pt idx="18">
                  <c:v>159</c:v>
                </c:pt>
                <c:pt idx="19">
                  <c:v>204</c:v>
                </c:pt>
                <c:pt idx="20">
                  <c:v>255</c:v>
                </c:pt>
                <c:pt idx="21">
                  <c:v>312</c:v>
                </c:pt>
                <c:pt idx="22">
                  <c:v>375</c:v>
                </c:pt>
                <c:pt idx="23">
                  <c:v>444</c:v>
                </c:pt>
                <c:pt idx="24">
                  <c:v>519</c:v>
                </c:pt>
                <c:pt idx="25">
                  <c:v>600</c:v>
                </c:pt>
                <c:pt idx="26">
                  <c:v>687</c:v>
                </c:pt>
                <c:pt idx="27">
                  <c:v>780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88896"/>
        <c:axId val="43099264"/>
      </c:scatterChart>
      <c:valAx>
        <c:axId val="430888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99264"/>
        <c:crosses val="autoZero"/>
        <c:crossBetween val="midCat"/>
        <c:majorUnit val="1"/>
        <c:minorUnit val="1"/>
      </c:valAx>
      <c:valAx>
        <c:axId val="430992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0888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375</c:v>
                </c:pt>
                <c:pt idx="1">
                  <c:v>312</c:v>
                </c:pt>
                <c:pt idx="2">
                  <c:v>255</c:v>
                </c:pt>
                <c:pt idx="3">
                  <c:v>204</c:v>
                </c:pt>
                <c:pt idx="4">
                  <c:v>159</c:v>
                </c:pt>
                <c:pt idx="5">
                  <c:v>120</c:v>
                </c:pt>
                <c:pt idx="6">
                  <c:v>87</c:v>
                </c:pt>
                <c:pt idx="7">
                  <c:v>60</c:v>
                </c:pt>
                <c:pt idx="8">
                  <c:v>39</c:v>
                </c:pt>
                <c:pt idx="9">
                  <c:v>24</c:v>
                </c:pt>
                <c:pt idx="10">
                  <c:v>15</c:v>
                </c:pt>
                <c:pt idx="11">
                  <c:v>12</c:v>
                </c:pt>
                <c:pt idx="12">
                  <c:v>15</c:v>
                </c:pt>
                <c:pt idx="13">
                  <c:v>24</c:v>
                </c:pt>
                <c:pt idx="14">
                  <c:v>39</c:v>
                </c:pt>
                <c:pt idx="15">
                  <c:v>60</c:v>
                </c:pt>
                <c:pt idx="16">
                  <c:v>87</c:v>
                </c:pt>
                <c:pt idx="17">
                  <c:v>120</c:v>
                </c:pt>
                <c:pt idx="18">
                  <c:v>159</c:v>
                </c:pt>
                <c:pt idx="19">
                  <c:v>204</c:v>
                </c:pt>
                <c:pt idx="20">
                  <c:v>255</c:v>
                </c:pt>
                <c:pt idx="21">
                  <c:v>312</c:v>
                </c:pt>
                <c:pt idx="22">
                  <c:v>375</c:v>
                </c:pt>
                <c:pt idx="23">
                  <c:v>444</c:v>
                </c:pt>
                <c:pt idx="24">
                  <c:v>519</c:v>
                </c:pt>
                <c:pt idx="25">
                  <c:v>600</c:v>
                </c:pt>
                <c:pt idx="26">
                  <c:v>687</c:v>
                </c:pt>
                <c:pt idx="27">
                  <c:v>780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111936"/>
        <c:axId val="43113856"/>
      </c:scatterChart>
      <c:valAx>
        <c:axId val="431119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3856"/>
        <c:crosses val="autoZero"/>
        <c:crossBetween val="midCat"/>
        <c:majorUnit val="1"/>
        <c:minorUnit val="1"/>
      </c:valAx>
      <c:valAx>
        <c:axId val="4311385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31119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308</c:v>
                </c:pt>
                <c:pt idx="1">
                  <c:v>260</c:v>
                </c:pt>
                <c:pt idx="2">
                  <c:v>216</c:v>
                </c:pt>
                <c:pt idx="3">
                  <c:v>176</c:v>
                </c:pt>
                <c:pt idx="4">
                  <c:v>140</c:v>
                </c:pt>
                <c:pt idx="5">
                  <c:v>108</c:v>
                </c:pt>
                <c:pt idx="6">
                  <c:v>80</c:v>
                </c:pt>
                <c:pt idx="7">
                  <c:v>56</c:v>
                </c:pt>
                <c:pt idx="8">
                  <c:v>36</c:v>
                </c:pt>
                <c:pt idx="9">
                  <c:v>20</c:v>
                </c:pt>
                <c:pt idx="10">
                  <c:v>8</c:v>
                </c:pt>
                <c:pt idx="11">
                  <c:v>0</c:v>
                </c:pt>
                <c:pt idx="12">
                  <c:v>-4</c:v>
                </c:pt>
                <c:pt idx="13">
                  <c:v>-4</c:v>
                </c:pt>
                <c:pt idx="14">
                  <c:v>0</c:v>
                </c:pt>
                <c:pt idx="15">
                  <c:v>8</c:v>
                </c:pt>
                <c:pt idx="16">
                  <c:v>20</c:v>
                </c:pt>
                <c:pt idx="17">
                  <c:v>36</c:v>
                </c:pt>
                <c:pt idx="18">
                  <c:v>56</c:v>
                </c:pt>
                <c:pt idx="19">
                  <c:v>80</c:v>
                </c:pt>
                <c:pt idx="20">
                  <c:v>108</c:v>
                </c:pt>
                <c:pt idx="21">
                  <c:v>140</c:v>
                </c:pt>
                <c:pt idx="22">
                  <c:v>176</c:v>
                </c:pt>
                <c:pt idx="23">
                  <c:v>216</c:v>
                </c:pt>
                <c:pt idx="24">
                  <c:v>260</c:v>
                </c:pt>
                <c:pt idx="25">
                  <c:v>308</c:v>
                </c:pt>
                <c:pt idx="26">
                  <c:v>360</c:v>
                </c:pt>
                <c:pt idx="27">
                  <c:v>416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52192"/>
        <c:axId val="44962560"/>
      </c:scatterChart>
      <c:valAx>
        <c:axId val="4495219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62560"/>
        <c:crosses val="autoZero"/>
        <c:crossBetween val="midCat"/>
        <c:majorUnit val="1"/>
        <c:minorUnit val="1"/>
      </c:valAx>
      <c:valAx>
        <c:axId val="449625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5219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308</c:v>
                </c:pt>
                <c:pt idx="1">
                  <c:v>260</c:v>
                </c:pt>
                <c:pt idx="2">
                  <c:v>216</c:v>
                </c:pt>
                <c:pt idx="3">
                  <c:v>176</c:v>
                </c:pt>
                <c:pt idx="4">
                  <c:v>140</c:v>
                </c:pt>
                <c:pt idx="5">
                  <c:v>108</c:v>
                </c:pt>
                <c:pt idx="6">
                  <c:v>80</c:v>
                </c:pt>
                <c:pt idx="7">
                  <c:v>56</c:v>
                </c:pt>
                <c:pt idx="8">
                  <c:v>36</c:v>
                </c:pt>
                <c:pt idx="9">
                  <c:v>20</c:v>
                </c:pt>
                <c:pt idx="10">
                  <c:v>8</c:v>
                </c:pt>
                <c:pt idx="11">
                  <c:v>0</c:v>
                </c:pt>
                <c:pt idx="12">
                  <c:v>-4</c:v>
                </c:pt>
                <c:pt idx="13">
                  <c:v>-4</c:v>
                </c:pt>
                <c:pt idx="14">
                  <c:v>0</c:v>
                </c:pt>
                <c:pt idx="15">
                  <c:v>8</c:v>
                </c:pt>
                <c:pt idx="16">
                  <c:v>20</c:v>
                </c:pt>
                <c:pt idx="17">
                  <c:v>36</c:v>
                </c:pt>
                <c:pt idx="18">
                  <c:v>56</c:v>
                </c:pt>
                <c:pt idx="19">
                  <c:v>80</c:v>
                </c:pt>
                <c:pt idx="20">
                  <c:v>108</c:v>
                </c:pt>
                <c:pt idx="21">
                  <c:v>140</c:v>
                </c:pt>
                <c:pt idx="22">
                  <c:v>176</c:v>
                </c:pt>
                <c:pt idx="23">
                  <c:v>216</c:v>
                </c:pt>
                <c:pt idx="24">
                  <c:v>260</c:v>
                </c:pt>
                <c:pt idx="25">
                  <c:v>308</c:v>
                </c:pt>
                <c:pt idx="26">
                  <c:v>360</c:v>
                </c:pt>
                <c:pt idx="27">
                  <c:v>416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72288"/>
        <c:axId val="44978560"/>
      </c:scatterChart>
      <c:valAx>
        <c:axId val="449722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78560"/>
        <c:crosses val="autoZero"/>
        <c:crossBetween val="midCat"/>
        <c:majorUnit val="1"/>
        <c:minorUnit val="1"/>
      </c:valAx>
      <c:valAx>
        <c:axId val="449785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972288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64864"/>
        <c:axId val="44566016"/>
      </c:scatterChart>
      <c:valAx>
        <c:axId val="4456486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66016"/>
        <c:crosses val="autoZero"/>
        <c:crossBetween val="midCat"/>
        <c:majorUnit val="1"/>
        <c:minorUnit val="1"/>
      </c:valAx>
      <c:valAx>
        <c:axId val="4456601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6486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589440"/>
        <c:axId val="44591360"/>
      </c:scatterChart>
      <c:valAx>
        <c:axId val="4458944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91360"/>
        <c:crosses val="autoZero"/>
        <c:crossBetween val="midCat"/>
        <c:majorUnit val="1"/>
        <c:minorUnit val="1"/>
      </c:valAx>
      <c:valAx>
        <c:axId val="4459136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58944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'Blank Graph'!$L$3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xVal>
          <c:yVal>
            <c:numRef>
              <c:f>'Blank Graph'!$M$3</c:f>
              <c:numCache>
                <c:formatCode>General</c:formatCode>
                <c:ptCount val="1"/>
                <c:pt idx="0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55744"/>
        <c:axId val="44657664"/>
      </c:scatterChart>
      <c:valAx>
        <c:axId val="4465574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657664"/>
        <c:crosses val="autoZero"/>
        <c:crossBetween val="midCat"/>
        <c:majorUnit val="1"/>
        <c:minorUnit val="1"/>
      </c:valAx>
      <c:valAx>
        <c:axId val="446576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465574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0</xdr:rowOff>
    </xdr:from>
    <xdr:to>
      <xdr:col>12</xdr:col>
      <xdr:colOff>9525</xdr:colOff>
      <xdr:row>64</xdr:row>
      <xdr:rowOff>171450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133351</xdr:colOff>
      <xdr:row>2</xdr:row>
      <xdr:rowOff>119061</xdr:rowOff>
    </xdr:from>
    <xdr:to>
      <xdr:col>28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34</xdr:row>
      <xdr:rowOff>0</xdr:rowOff>
    </xdr:from>
    <xdr:to>
      <xdr:col>12</xdr:col>
      <xdr:colOff>438149</xdr:colOff>
      <xdr:row>68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9</xdr:col>
      <xdr:colOff>485775</xdr:colOff>
      <xdr:row>35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tabSelected="1" workbookViewId="0">
      <selection activeCell="E8" sqref="E8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x14ac:dyDescent="0.25">
      <c r="B2" s="37" t="s">
        <v>1</v>
      </c>
      <c r="C2" s="2" t="s">
        <v>20</v>
      </c>
      <c r="D2" s="2"/>
      <c r="E2" s="2"/>
      <c r="F2" s="2" t="s">
        <v>0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38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38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$E$5*(Q4)^2+$E$6*Q4+$E$7</f>
        <v>360</v>
      </c>
      <c r="S4" s="5"/>
      <c r="U4" s="30"/>
      <c r="V4" s="4"/>
      <c r="W4" s="4"/>
      <c r="X4" s="4"/>
      <c r="Y4" s="4"/>
      <c r="Z4" s="5"/>
    </row>
    <row r="5" spans="2:26" x14ac:dyDescent="0.25">
      <c r="B5" s="38"/>
      <c r="C5" s="4"/>
      <c r="D5" s="4" t="s">
        <v>2</v>
      </c>
      <c r="E5" s="6">
        <v>4</v>
      </c>
      <c r="F5" s="4"/>
      <c r="G5" s="4"/>
      <c r="H5" s="4"/>
      <c r="I5" s="4"/>
      <c r="J5" s="4"/>
      <c r="K5" s="4"/>
      <c r="L5" s="7"/>
      <c r="M5" s="7"/>
      <c r="N5" s="4"/>
      <c r="O5" s="5"/>
      <c r="Q5" s="28">
        <v>-9</v>
      </c>
      <c r="R5" s="7">
        <f t="shared" ref="R5:R31" si="0">$E$5*(Q5)^2+$E$6*Q5+$E$7</f>
        <v>286</v>
      </c>
      <c r="S5" s="5"/>
      <c r="U5" s="30"/>
      <c r="V5" s="4"/>
      <c r="W5" s="4"/>
      <c r="X5" s="4"/>
      <c r="Y5" s="4"/>
      <c r="Z5" s="5"/>
    </row>
    <row r="6" spans="2:26" x14ac:dyDescent="0.25">
      <c r="B6" s="38"/>
      <c r="C6" s="4"/>
      <c r="D6" s="4" t="s">
        <v>3</v>
      </c>
      <c r="E6" s="6">
        <v>2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220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39"/>
      <c r="C7" s="8"/>
      <c r="D7" s="8" t="s">
        <v>4</v>
      </c>
      <c r="E7" s="9">
        <v>-20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162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112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70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4</v>
      </c>
      <c r="F10" s="13" t="s">
        <v>9</v>
      </c>
      <c r="G10" s="11" t="s">
        <v>10</v>
      </c>
      <c r="H10" s="14">
        <f>$E$6</f>
        <v>2</v>
      </c>
      <c r="I10" s="13" t="s">
        <v>6</v>
      </c>
      <c r="J10" s="11" t="s">
        <v>10</v>
      </c>
      <c r="K10" s="7">
        <f>$E$7</f>
        <v>-20</v>
      </c>
      <c r="L10" s="4"/>
      <c r="M10" s="7"/>
      <c r="N10" s="4"/>
      <c r="O10" s="5"/>
      <c r="Q10" s="28">
        <v>-4</v>
      </c>
      <c r="R10" s="7">
        <f t="shared" si="0"/>
        <v>36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10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-8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4</v>
      </c>
      <c r="F13" s="11" t="s">
        <v>11</v>
      </c>
      <c r="G13" s="11" t="s">
        <v>6</v>
      </c>
      <c r="H13" s="11" t="s">
        <v>32</v>
      </c>
      <c r="I13" s="19">
        <f>-($E$6/$E$5)/2</f>
        <v>-0.25</v>
      </c>
      <c r="J13" s="11" t="s">
        <v>16</v>
      </c>
      <c r="K13" s="11" t="s">
        <v>10</v>
      </c>
      <c r="L13" s="24">
        <f>$E$7-$E$5*(I13)^2</f>
        <v>-20.25</v>
      </c>
      <c r="M13" s="7"/>
      <c r="N13" s="4"/>
      <c r="O13" s="5"/>
      <c r="Q13" s="28">
        <v>-1</v>
      </c>
      <c r="R13" s="7">
        <f t="shared" si="0"/>
        <v>-18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-20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-14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4</v>
      </c>
      <c r="F16" s="15" t="s">
        <v>11</v>
      </c>
      <c r="G16" s="15" t="s">
        <v>6</v>
      </c>
      <c r="H16" s="15" t="s">
        <v>10</v>
      </c>
      <c r="I16" s="16">
        <f>-$F$28</f>
        <v>-2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2.5</v>
      </c>
      <c r="O16" s="26" t="s">
        <v>12</v>
      </c>
      <c r="Q16" s="28">
        <v>2</v>
      </c>
      <c r="R16" s="7">
        <f t="shared" si="0"/>
        <v>0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22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52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-0.25</v>
      </c>
      <c r="G19" s="7" t="s">
        <v>19</v>
      </c>
      <c r="H19" s="24">
        <f>L13</f>
        <v>-20.25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90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136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190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$E$7</f>
        <v>-20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252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322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400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2*I13</f>
        <v>-0.5</v>
      </c>
      <c r="G25" s="7" t="s">
        <v>19</v>
      </c>
      <c r="H25" s="24">
        <f>$E$7</f>
        <v>-20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486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580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682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(-$E$6+SQRT($E$6^2-4*$E$5*$E$7))/(2*$E$5)</f>
        <v>2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792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910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1036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(-$E$6-SQRT($E$6^2-4*$E$5*$E$7))/(2*$E$5)</f>
        <v>-2.5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1170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18:B31"/>
    <mergeCell ref="B9:B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E8" sqref="E8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29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$E$5*(Q4-$E$6)^2+$E$7</f>
        <v>375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3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$E$5*(Q5-$E$6)^2+$E$7</f>
        <v>312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30</v>
      </c>
      <c r="E6" s="6">
        <v>1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255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31</v>
      </c>
      <c r="E7" s="9">
        <v>12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204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159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120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3</v>
      </c>
      <c r="F10" s="13" t="s">
        <v>9</v>
      </c>
      <c r="G10" s="11" t="s">
        <v>10</v>
      </c>
      <c r="H10" s="14">
        <f>-2*$E$5*$E$6</f>
        <v>-6</v>
      </c>
      <c r="I10" s="13" t="s">
        <v>6</v>
      </c>
      <c r="J10" s="11" t="s">
        <v>10</v>
      </c>
      <c r="K10" s="7">
        <f>$E$5*E6^2+$E$7</f>
        <v>15</v>
      </c>
      <c r="L10" s="4"/>
      <c r="M10" s="7"/>
      <c r="N10" s="4"/>
      <c r="O10" s="5"/>
      <c r="Q10" s="28">
        <v>-4</v>
      </c>
      <c r="R10" s="7">
        <f t="shared" si="0"/>
        <v>87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60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39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3</v>
      </c>
      <c r="F13" s="11" t="s">
        <v>11</v>
      </c>
      <c r="G13" s="11" t="s">
        <v>6</v>
      </c>
      <c r="H13" s="11" t="s">
        <v>32</v>
      </c>
      <c r="I13" s="19">
        <f>$E$6</f>
        <v>1</v>
      </c>
      <c r="J13" s="11" t="s">
        <v>16</v>
      </c>
      <c r="K13" s="11" t="s">
        <v>10</v>
      </c>
      <c r="L13" s="24">
        <f>$E$7</f>
        <v>12</v>
      </c>
      <c r="M13" s="7"/>
      <c r="N13" s="4"/>
      <c r="O13" s="5"/>
      <c r="Q13" s="28">
        <v>-1</v>
      </c>
      <c r="R13" s="7">
        <f t="shared" si="0"/>
        <v>24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15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12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3</v>
      </c>
      <c r="F16" s="15" t="s">
        <v>11</v>
      </c>
      <c r="G16" s="15" t="s">
        <v>6</v>
      </c>
      <c r="H16" s="15" t="s">
        <v>10</v>
      </c>
      <c r="I16" s="16" t="e">
        <f>-$F$28</f>
        <v>#NUM!</v>
      </c>
      <c r="J16" s="15" t="s">
        <v>12</v>
      </c>
      <c r="K16" s="15" t="s">
        <v>11</v>
      </c>
      <c r="L16" s="25" t="s">
        <v>6</v>
      </c>
      <c r="M16" s="15" t="s">
        <v>10</v>
      </c>
      <c r="N16" s="16" t="e">
        <f>-$F$31</f>
        <v>#NUM!</v>
      </c>
      <c r="O16" s="26" t="s">
        <v>12</v>
      </c>
      <c r="Q16" s="28">
        <v>2</v>
      </c>
      <c r="R16" s="7">
        <f t="shared" si="0"/>
        <v>15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24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39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$E$6</f>
        <v>1</v>
      </c>
      <c r="G19" s="7" t="s">
        <v>19</v>
      </c>
      <c r="H19" s="24">
        <f>$E$7</f>
        <v>12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60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87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120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$K$10</f>
        <v>15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159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204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255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2*$E$6</f>
        <v>2</v>
      </c>
      <c r="G25" s="7" t="s">
        <v>19</v>
      </c>
      <c r="H25" s="24">
        <f>H22</f>
        <v>15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312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375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444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 t="e">
        <f>(-$H$10+SQRT($H$10^2-4*$E$10*$K$10))/(2*$E$10)</f>
        <v>#NUM!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519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600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687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 t="e">
        <f>(-$H$10-SQRT($H$10^2-4*$E$10*$K$10))/(2*$E$10)</f>
        <v>#NUM!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780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E8" sqref="E8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37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$E$5*(Q4+$E$6)*(Q4+$E$7)</f>
        <v>308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$E$5*(Q5+$E$6)*(Q5+$E$7)</f>
        <v>260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4</v>
      </c>
      <c r="E6" s="6">
        <v>-4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216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35</v>
      </c>
      <c r="E7" s="9">
        <v>-1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176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140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108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2</v>
      </c>
      <c r="F10" s="13" t="s">
        <v>9</v>
      </c>
      <c r="G10" s="11" t="s">
        <v>10</v>
      </c>
      <c r="H10" s="14">
        <f>$E$5*($E$6+$E$7)</f>
        <v>-10</v>
      </c>
      <c r="I10" s="13" t="s">
        <v>6</v>
      </c>
      <c r="J10" s="11" t="s">
        <v>10</v>
      </c>
      <c r="K10" s="7">
        <f>$E$5*$E$6*$E$7</f>
        <v>8</v>
      </c>
      <c r="L10" s="4"/>
      <c r="M10" s="7"/>
      <c r="N10" s="4"/>
      <c r="O10" s="5"/>
      <c r="Q10" s="28">
        <v>-4</v>
      </c>
      <c r="R10" s="7">
        <f t="shared" si="0"/>
        <v>80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56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36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2</v>
      </c>
      <c r="F13" s="11" t="s">
        <v>11</v>
      </c>
      <c r="G13" s="11" t="s">
        <v>6</v>
      </c>
      <c r="H13" s="11" t="s">
        <v>32</v>
      </c>
      <c r="I13" s="19">
        <f>-($H$10/$E$10)/2</f>
        <v>2.5</v>
      </c>
      <c r="J13" s="11" t="s">
        <v>16</v>
      </c>
      <c r="K13" s="11" t="s">
        <v>10</v>
      </c>
      <c r="L13" s="24">
        <f>$K$10-$E$5*$I$13^2</f>
        <v>-4.5</v>
      </c>
      <c r="M13" s="7"/>
      <c r="N13" s="4"/>
      <c r="O13" s="5"/>
      <c r="Q13" s="28">
        <v>-1</v>
      </c>
      <c r="R13" s="7">
        <f t="shared" si="0"/>
        <v>20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8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3" t="s">
        <v>15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0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2</v>
      </c>
      <c r="F16" s="15" t="s">
        <v>11</v>
      </c>
      <c r="G16" s="15" t="s">
        <v>6</v>
      </c>
      <c r="H16" s="15" t="s">
        <v>10</v>
      </c>
      <c r="I16" s="16">
        <f>$E$6</f>
        <v>-4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$E$7</f>
        <v>-1</v>
      </c>
      <c r="O16" s="26" t="s">
        <v>12</v>
      </c>
      <c r="Q16" s="28">
        <v>2</v>
      </c>
      <c r="R16" s="7">
        <f t="shared" si="0"/>
        <v>-4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-4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0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2.5</v>
      </c>
      <c r="G19" s="7" t="s">
        <v>19</v>
      </c>
      <c r="H19" s="24">
        <f>L13</f>
        <v>-4.5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8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20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36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K10</f>
        <v>8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56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80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108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2*F19</f>
        <v>5</v>
      </c>
      <c r="G25" s="7" t="s">
        <v>19</v>
      </c>
      <c r="H25" s="24">
        <f>H22</f>
        <v>8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140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176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216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(-$H$10+SQRT($H$10^2-4*$E$10*$K$10))/(2*$E$10)</f>
        <v>4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260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308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360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(-$H$10-SQRT($H$10^2-4*$E$10*$K$10))/(2*$E$10)</f>
        <v>1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416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40"/>
  <sheetViews>
    <sheetView topLeftCell="A4" workbookViewId="0">
      <selection activeCell="N36" sqref="N36"/>
    </sheetView>
  </sheetViews>
  <sheetFormatPr defaultRowHeight="15" x14ac:dyDescent="0.25"/>
  <cols>
    <col min="1" max="1" width="6.5703125" customWidth="1"/>
    <col min="2" max="137" width="6.7109375" customWidth="1"/>
  </cols>
  <sheetData>
    <row r="1" spans="2:29" ht="15.75" thickBot="1" x14ac:dyDescent="0.3"/>
    <row r="2" spans="2:29" ht="15" customHeight="1" x14ac:dyDescent="0.25">
      <c r="B2" s="37" t="s">
        <v>1</v>
      </c>
      <c r="C2" s="2" t="s">
        <v>20</v>
      </c>
      <c r="D2" s="2"/>
      <c r="E2" s="2"/>
      <c r="F2" s="2" t="s">
        <v>36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T2" s="27" t="s">
        <v>5</v>
      </c>
      <c r="U2" s="2"/>
      <c r="V2" s="3"/>
      <c r="X2" s="27" t="s">
        <v>28</v>
      </c>
      <c r="Y2" s="2"/>
      <c r="Z2" s="2"/>
      <c r="AA2" s="2"/>
      <c r="AB2" s="2"/>
      <c r="AC2" s="3"/>
    </row>
    <row r="3" spans="2:29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T3" s="28" t="s">
        <v>6</v>
      </c>
      <c r="U3" s="7" t="s">
        <v>7</v>
      </c>
      <c r="V3" s="5"/>
      <c r="X3" s="30"/>
      <c r="Y3" s="4"/>
      <c r="Z3" s="4"/>
      <c r="AA3" s="4"/>
      <c r="AB3" s="4"/>
      <c r="AC3" s="5"/>
    </row>
    <row r="4" spans="2:29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5"/>
      <c r="T4" s="28">
        <v>-10</v>
      </c>
      <c r="U4" s="7">
        <f>$E$12*(T4)^2+$H$12*T4+$K$12</f>
        <v>2494</v>
      </c>
      <c r="V4" s="5"/>
      <c r="X4" s="30"/>
      <c r="Y4" s="4"/>
      <c r="Z4" s="4"/>
      <c r="AA4" s="4"/>
      <c r="AB4" s="4"/>
      <c r="AC4" s="5"/>
    </row>
    <row r="5" spans="2:29" x14ac:dyDescent="0.25">
      <c r="B5" s="41"/>
      <c r="C5" s="4"/>
      <c r="D5" s="20" t="s">
        <v>40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  <c r="T5" s="28">
        <v>-9</v>
      </c>
      <c r="U5" s="7">
        <f t="shared" ref="U5:U31" si="0">$E$12*(T5)^2+$H$12*T5+$K$12</f>
        <v>2028</v>
      </c>
      <c r="V5" s="5"/>
      <c r="X5" s="30"/>
      <c r="Y5" s="4"/>
      <c r="Z5" s="4"/>
      <c r="AA5" s="4"/>
      <c r="AB5" s="4"/>
      <c r="AC5" s="5"/>
    </row>
    <row r="6" spans="2:29" x14ac:dyDescent="0.25">
      <c r="B6" s="41"/>
      <c r="C6" s="4"/>
      <c r="D6" s="20" t="s">
        <v>38</v>
      </c>
      <c r="E6" s="6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5"/>
      <c r="T6" s="28">
        <v>-8</v>
      </c>
      <c r="U6" s="7">
        <f t="shared" si="0"/>
        <v>1610</v>
      </c>
      <c r="V6" s="5"/>
      <c r="X6" s="30"/>
      <c r="Y6" s="4"/>
      <c r="Z6" s="4"/>
      <c r="AA6" s="4"/>
      <c r="AB6" s="4"/>
      <c r="AC6" s="5"/>
    </row>
    <row r="7" spans="2:29" x14ac:dyDescent="0.25">
      <c r="B7" s="41"/>
      <c r="C7" s="4"/>
      <c r="D7" s="20" t="s">
        <v>39</v>
      </c>
      <c r="E7" s="6">
        <v>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5"/>
      <c r="T7" s="28">
        <v>-7</v>
      </c>
      <c r="U7" s="7">
        <f t="shared" si="0"/>
        <v>1240</v>
      </c>
      <c r="V7" s="5"/>
      <c r="X7" s="30"/>
      <c r="Y7" s="4"/>
      <c r="Z7" s="4"/>
      <c r="AA7" s="4"/>
      <c r="AB7" s="4"/>
      <c r="AC7" s="5"/>
    </row>
    <row r="8" spans="2:29" x14ac:dyDescent="0.25">
      <c r="B8" s="41"/>
      <c r="C8" s="4"/>
      <c r="D8" s="20" t="s">
        <v>34</v>
      </c>
      <c r="E8" s="6">
        <v>4</v>
      </c>
      <c r="F8" s="4"/>
      <c r="G8" s="4"/>
      <c r="H8" s="4"/>
      <c r="I8" s="4"/>
      <c r="J8" s="4"/>
      <c r="K8" s="4"/>
      <c r="L8" s="7"/>
      <c r="M8" s="7"/>
      <c r="N8" s="4"/>
      <c r="O8" s="4"/>
      <c r="P8" s="4"/>
      <c r="Q8" s="4"/>
      <c r="R8" s="5"/>
      <c r="T8" s="28">
        <v>-6</v>
      </c>
      <c r="U8" s="7">
        <f t="shared" si="0"/>
        <v>918</v>
      </c>
      <c r="V8" s="5"/>
      <c r="X8" s="30"/>
      <c r="Y8" s="4"/>
      <c r="Z8" s="4"/>
      <c r="AA8" s="4"/>
      <c r="AB8" s="4"/>
      <c r="AC8" s="5"/>
    </row>
    <row r="9" spans="2:29" ht="15.75" thickBot="1" x14ac:dyDescent="0.3">
      <c r="B9" s="42"/>
      <c r="C9" s="8"/>
      <c r="D9" s="22" t="s">
        <v>35</v>
      </c>
      <c r="E9" s="9">
        <v>-3</v>
      </c>
      <c r="F9" s="8"/>
      <c r="G9" s="8"/>
      <c r="H9" s="8"/>
      <c r="I9" s="8"/>
      <c r="J9" s="8"/>
      <c r="K9" s="8"/>
      <c r="L9" s="10"/>
      <c r="M9" s="10"/>
      <c r="N9" s="8"/>
      <c r="O9" s="8"/>
      <c r="P9" s="8"/>
      <c r="Q9" s="8"/>
      <c r="R9" s="23"/>
      <c r="T9" s="28">
        <v>-5</v>
      </c>
      <c r="U9" s="7">
        <f t="shared" si="0"/>
        <v>644</v>
      </c>
      <c r="V9" s="5"/>
      <c r="X9" s="30"/>
      <c r="Y9" s="4"/>
      <c r="Z9" s="4"/>
      <c r="AA9" s="4"/>
      <c r="AB9" s="4"/>
      <c r="AC9" s="5"/>
    </row>
    <row r="10" spans="2:29" ht="15.75" thickBot="1" x14ac:dyDescent="0.3">
      <c r="B10" s="4"/>
      <c r="C10" s="4"/>
      <c r="D10" s="4"/>
      <c r="E10" s="4"/>
      <c r="F10" s="4"/>
      <c r="G10" s="4"/>
      <c r="H10" s="4"/>
      <c r="I10" s="4"/>
      <c r="J10" s="4"/>
      <c r="K10" s="4"/>
      <c r="L10" s="7"/>
      <c r="M10" s="7"/>
      <c r="N10" s="4"/>
      <c r="O10" s="4"/>
      <c r="P10" s="4"/>
      <c r="Q10" s="4"/>
      <c r="R10" s="4"/>
      <c r="T10" s="28">
        <v>-4</v>
      </c>
      <c r="U10" s="7">
        <f t="shared" si="0"/>
        <v>418</v>
      </c>
      <c r="V10" s="5"/>
      <c r="X10" s="30"/>
      <c r="Y10" s="4"/>
      <c r="Z10" s="4"/>
      <c r="AA10" s="4"/>
      <c r="AB10" s="4"/>
      <c r="AC10" s="5"/>
    </row>
    <row r="11" spans="2:29" x14ac:dyDescent="0.25">
      <c r="B11" s="40" t="s">
        <v>21</v>
      </c>
      <c r="C11" s="2" t="s">
        <v>13</v>
      </c>
      <c r="D11" s="2"/>
      <c r="E11" s="2"/>
      <c r="F11" s="2"/>
      <c r="G11" s="2"/>
      <c r="H11" s="2"/>
      <c r="I11" s="2"/>
      <c r="J11" s="2"/>
      <c r="K11" s="2"/>
      <c r="L11" s="2"/>
      <c r="M11" s="18"/>
      <c r="N11" s="2"/>
      <c r="O11" s="2"/>
      <c r="P11" s="2"/>
      <c r="Q11" s="2"/>
      <c r="R11" s="3"/>
      <c r="T11" s="28">
        <v>-3</v>
      </c>
      <c r="U11" s="7">
        <f t="shared" si="0"/>
        <v>240</v>
      </c>
      <c r="V11" s="5"/>
      <c r="X11" s="30"/>
      <c r="Y11" s="4"/>
      <c r="Z11" s="4"/>
      <c r="AA11" s="4"/>
      <c r="AB11" s="4"/>
      <c r="AC11" s="5"/>
    </row>
    <row r="12" spans="2:29" x14ac:dyDescent="0.25">
      <c r="B12" s="41"/>
      <c r="C12" s="4"/>
      <c r="D12" s="11" t="s">
        <v>8</v>
      </c>
      <c r="E12" s="12">
        <f>$E$5*$E$6*$E$8</f>
        <v>24</v>
      </c>
      <c r="F12" s="13" t="s">
        <v>9</v>
      </c>
      <c r="G12" s="11" t="s">
        <v>10</v>
      </c>
      <c r="H12" s="14">
        <f>($E$5*$E$6*$E$9)+($E$5*$E$7*$E$8)</f>
        <v>-10</v>
      </c>
      <c r="I12" s="13" t="s">
        <v>6</v>
      </c>
      <c r="J12" s="11" t="s">
        <v>10</v>
      </c>
      <c r="K12" s="7">
        <f>$E$5*$E$7*$E$9</f>
        <v>-6</v>
      </c>
      <c r="L12" s="4"/>
      <c r="M12" s="7"/>
      <c r="N12" s="4"/>
      <c r="O12" s="4"/>
      <c r="P12" s="4"/>
      <c r="Q12" s="4"/>
      <c r="R12" s="5"/>
      <c r="T12" s="28">
        <v>-2</v>
      </c>
      <c r="U12" s="7">
        <f t="shared" si="0"/>
        <v>110</v>
      </c>
      <c r="V12" s="5"/>
      <c r="X12" s="30"/>
      <c r="Y12" s="4"/>
      <c r="Z12" s="4"/>
      <c r="AA12" s="4"/>
      <c r="AB12" s="4"/>
      <c r="AC12" s="5"/>
    </row>
    <row r="13" spans="2:29" x14ac:dyDescent="0.25">
      <c r="B13" s="41"/>
      <c r="C13" s="4"/>
      <c r="D13" s="4"/>
      <c r="E13" s="4"/>
      <c r="F13" s="4"/>
      <c r="G13" s="4"/>
      <c r="H13" s="4"/>
      <c r="I13" s="4"/>
      <c r="J13" s="4"/>
      <c r="K13" s="4"/>
      <c r="L13" s="4"/>
      <c r="M13" s="7"/>
      <c r="N13" s="4"/>
      <c r="O13" s="4"/>
      <c r="P13" s="4"/>
      <c r="Q13" s="4"/>
      <c r="R13" s="5"/>
      <c r="T13" s="28">
        <v>-1</v>
      </c>
      <c r="U13" s="7">
        <f t="shared" si="0"/>
        <v>28</v>
      </c>
      <c r="V13" s="5"/>
      <c r="X13" s="30"/>
      <c r="Y13" s="4"/>
      <c r="Z13" s="4"/>
      <c r="AA13" s="4"/>
      <c r="AB13" s="4"/>
      <c r="AC13" s="5"/>
    </row>
    <row r="14" spans="2:29" x14ac:dyDescent="0.25">
      <c r="B14" s="41"/>
      <c r="C14" s="4" t="s">
        <v>14</v>
      </c>
      <c r="D14" s="4"/>
      <c r="E14" s="4"/>
      <c r="F14" s="4"/>
      <c r="G14" s="4"/>
      <c r="H14" s="4"/>
      <c r="I14" s="4"/>
      <c r="J14" s="4"/>
      <c r="K14" s="4"/>
      <c r="L14" s="4"/>
      <c r="M14" s="7"/>
      <c r="N14" s="4"/>
      <c r="O14" s="4"/>
      <c r="P14" s="4"/>
      <c r="Q14" s="4"/>
      <c r="R14" s="5"/>
      <c r="T14" s="28">
        <v>0</v>
      </c>
      <c r="U14" s="7">
        <f t="shared" si="0"/>
        <v>-6</v>
      </c>
      <c r="V14" s="5"/>
      <c r="X14" s="30"/>
      <c r="Y14" s="4"/>
      <c r="Z14" s="4"/>
      <c r="AA14" s="4"/>
      <c r="AB14" s="4"/>
      <c r="AC14" s="5"/>
    </row>
    <row r="15" spans="2:29" x14ac:dyDescent="0.25">
      <c r="B15" s="41"/>
      <c r="C15" s="4"/>
      <c r="D15" s="11" t="s">
        <v>8</v>
      </c>
      <c r="E15" s="4">
        <f>$E$12</f>
        <v>24</v>
      </c>
      <c r="F15" s="11" t="s">
        <v>11</v>
      </c>
      <c r="G15" s="11" t="s">
        <v>6</v>
      </c>
      <c r="H15" s="11" t="s">
        <v>32</v>
      </c>
      <c r="I15" s="19">
        <f>-($H$12/$E$15)/2</f>
        <v>0.20833333333333334</v>
      </c>
      <c r="J15" s="11" t="s">
        <v>16</v>
      </c>
      <c r="K15" s="11" t="s">
        <v>10</v>
      </c>
      <c r="L15" s="24">
        <f>$K$12-$E$15*($I$15)^2</f>
        <v>-7.041666666666667</v>
      </c>
      <c r="M15" s="7"/>
      <c r="N15" s="4"/>
      <c r="O15" s="4"/>
      <c r="P15" s="4"/>
      <c r="Q15" s="4"/>
      <c r="R15" s="5"/>
      <c r="T15" s="28">
        <v>1</v>
      </c>
      <c r="U15" s="7">
        <f t="shared" si="0"/>
        <v>8</v>
      </c>
      <c r="V15" s="5"/>
      <c r="X15" s="30"/>
      <c r="Y15" s="4"/>
      <c r="Z15" s="4"/>
      <c r="AA15" s="4"/>
      <c r="AB15" s="4"/>
      <c r="AC15" s="5"/>
    </row>
    <row r="16" spans="2:29" x14ac:dyDescent="0.25">
      <c r="B16" s="41"/>
      <c r="C16" s="4"/>
      <c r="D16" s="11"/>
      <c r="E16" s="4"/>
      <c r="F16" s="11"/>
      <c r="G16" s="11"/>
      <c r="H16" s="11"/>
      <c r="I16" s="19"/>
      <c r="J16" s="11"/>
      <c r="K16" s="11"/>
      <c r="L16" s="24"/>
      <c r="M16" s="7"/>
      <c r="N16" s="4"/>
      <c r="O16" s="4"/>
      <c r="P16" s="4"/>
      <c r="Q16" s="4"/>
      <c r="R16" s="5"/>
      <c r="T16" s="28">
        <v>2</v>
      </c>
      <c r="U16" s="7">
        <f t="shared" si="0"/>
        <v>70</v>
      </c>
      <c r="V16" s="5"/>
      <c r="X16" s="30"/>
      <c r="Y16" s="4"/>
      <c r="Z16" s="4"/>
      <c r="AA16" s="4"/>
      <c r="AB16" s="4"/>
      <c r="AC16" s="5"/>
    </row>
    <row r="17" spans="2:29" x14ac:dyDescent="0.25">
      <c r="B17" s="41"/>
      <c r="C17" s="33" t="s">
        <v>15</v>
      </c>
      <c r="D17" s="11"/>
      <c r="E17" s="4"/>
      <c r="F17" s="11"/>
      <c r="G17" s="11"/>
      <c r="H17" s="11"/>
      <c r="I17" s="19"/>
      <c r="J17" s="11"/>
      <c r="K17" s="11"/>
      <c r="L17" s="24"/>
      <c r="M17" s="7"/>
      <c r="N17" s="4"/>
      <c r="O17" s="4"/>
      <c r="P17" s="4"/>
      <c r="Q17" s="4"/>
      <c r="R17" s="5"/>
      <c r="T17" s="28">
        <v>3</v>
      </c>
      <c r="U17" s="7">
        <f t="shared" si="0"/>
        <v>180</v>
      </c>
      <c r="V17" s="5"/>
      <c r="X17" s="30"/>
      <c r="Y17" s="4"/>
      <c r="Z17" s="4"/>
      <c r="AA17" s="4"/>
      <c r="AB17" s="4"/>
      <c r="AC17" s="5"/>
    </row>
    <row r="18" spans="2:29" ht="15.75" thickBot="1" x14ac:dyDescent="0.3">
      <c r="B18" s="42"/>
      <c r="C18" s="8"/>
      <c r="D18" s="15" t="s">
        <v>8</v>
      </c>
      <c r="E18" s="34"/>
      <c r="F18" s="15">
        <f>$E$5</f>
        <v>2</v>
      </c>
      <c r="G18" s="15" t="s">
        <v>11</v>
      </c>
      <c r="H18" s="15">
        <f>$E$6</f>
        <v>3</v>
      </c>
      <c r="I18" s="25" t="s">
        <v>6</v>
      </c>
      <c r="J18" s="15" t="s">
        <v>10</v>
      </c>
      <c r="K18" s="15">
        <f>$E$7</f>
        <v>1</v>
      </c>
      <c r="L18" s="25" t="s">
        <v>12</v>
      </c>
      <c r="M18" s="15" t="s">
        <v>11</v>
      </c>
      <c r="N18" s="36">
        <f>$E$8</f>
        <v>4</v>
      </c>
      <c r="O18" s="35" t="s">
        <v>6</v>
      </c>
      <c r="P18" s="35" t="s">
        <v>10</v>
      </c>
      <c r="Q18" s="35">
        <f>$E$9</f>
        <v>-3</v>
      </c>
      <c r="R18" s="26" t="s">
        <v>12</v>
      </c>
      <c r="T18" s="28">
        <v>4</v>
      </c>
      <c r="U18" s="7">
        <f t="shared" si="0"/>
        <v>338</v>
      </c>
      <c r="V18" s="5"/>
      <c r="X18" s="31"/>
      <c r="Y18" s="8"/>
      <c r="Z18" s="8"/>
      <c r="AA18" s="8"/>
      <c r="AB18" s="8"/>
      <c r="AC18" s="23"/>
    </row>
    <row r="19" spans="2:29" ht="15.75" thickBot="1" x14ac:dyDescent="0.3">
      <c r="B19" s="4"/>
      <c r="C19" s="4"/>
      <c r="D19" s="4"/>
      <c r="E19" s="4"/>
      <c r="F19" s="4"/>
      <c r="G19" s="4"/>
      <c r="H19" s="4"/>
      <c r="I19" s="4"/>
      <c r="J19" s="4"/>
      <c r="K19" s="4"/>
      <c r="L19" s="7"/>
      <c r="M19" s="7"/>
      <c r="N19" s="4"/>
      <c r="O19" s="4"/>
      <c r="P19" s="4"/>
      <c r="Q19" s="4"/>
      <c r="R19" s="4"/>
      <c r="T19" s="28">
        <v>5</v>
      </c>
      <c r="U19" s="7">
        <f t="shared" si="0"/>
        <v>544</v>
      </c>
      <c r="V19" s="5"/>
    </row>
    <row r="20" spans="2:29" x14ac:dyDescent="0.25">
      <c r="B20" s="40" t="s">
        <v>26</v>
      </c>
      <c r="C20" s="2" t="s">
        <v>17</v>
      </c>
      <c r="D20" s="2"/>
      <c r="E20" s="2"/>
      <c r="F20" s="2"/>
      <c r="G20" s="2"/>
      <c r="H20" s="2"/>
      <c r="I20" s="2"/>
      <c r="J20" s="2"/>
      <c r="K20" s="2"/>
      <c r="L20" s="18"/>
      <c r="M20" s="18"/>
      <c r="N20" s="2"/>
      <c r="O20" s="2"/>
      <c r="P20" s="2"/>
      <c r="Q20" s="2"/>
      <c r="R20" s="3"/>
      <c r="T20" s="28">
        <v>6</v>
      </c>
      <c r="U20" s="7">
        <f t="shared" si="0"/>
        <v>798</v>
      </c>
      <c r="V20" s="5"/>
    </row>
    <row r="21" spans="2:29" x14ac:dyDescent="0.25">
      <c r="B21" s="41"/>
      <c r="C21" s="4"/>
      <c r="D21" s="4" t="s">
        <v>18</v>
      </c>
      <c r="E21" s="12" t="s">
        <v>11</v>
      </c>
      <c r="F21" s="24">
        <f>$I$15</f>
        <v>0.20833333333333334</v>
      </c>
      <c r="G21" s="7" t="s">
        <v>19</v>
      </c>
      <c r="H21" s="24">
        <f>$L$15</f>
        <v>-7.041666666666667</v>
      </c>
      <c r="I21" s="20" t="s">
        <v>12</v>
      </c>
      <c r="J21" s="4"/>
      <c r="K21" s="4"/>
      <c r="L21" s="7"/>
      <c r="M21" s="7"/>
      <c r="N21" s="4"/>
      <c r="O21" s="4"/>
      <c r="P21" s="4"/>
      <c r="Q21" s="4"/>
      <c r="R21" s="5"/>
      <c r="T21" s="28">
        <v>7</v>
      </c>
      <c r="U21" s="7">
        <f t="shared" si="0"/>
        <v>1100</v>
      </c>
      <c r="V21" s="5"/>
    </row>
    <row r="22" spans="2:29" x14ac:dyDescent="0.25">
      <c r="B22" s="41"/>
      <c r="C22" s="4"/>
      <c r="D22" s="4"/>
      <c r="E22" s="4"/>
      <c r="F22" s="7"/>
      <c r="G22" s="4"/>
      <c r="H22" s="7"/>
      <c r="I22" s="4"/>
      <c r="J22" s="4"/>
      <c r="K22" s="4"/>
      <c r="L22" s="7"/>
      <c r="M22" s="7"/>
      <c r="N22" s="4"/>
      <c r="O22" s="4"/>
      <c r="P22" s="4"/>
      <c r="Q22" s="4"/>
      <c r="R22" s="5"/>
      <c r="T22" s="28">
        <v>8</v>
      </c>
      <c r="U22" s="7">
        <f t="shared" si="0"/>
        <v>1450</v>
      </c>
      <c r="V22" s="5"/>
    </row>
    <row r="23" spans="2:29" x14ac:dyDescent="0.25">
      <c r="B23" s="41"/>
      <c r="C23" s="4" t="s">
        <v>22</v>
      </c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4"/>
      <c r="P23" s="4"/>
      <c r="Q23" s="4"/>
      <c r="R23" s="5"/>
      <c r="T23" s="28">
        <v>9</v>
      </c>
      <c r="U23" s="7">
        <f t="shared" si="0"/>
        <v>1848</v>
      </c>
      <c r="V23" s="5"/>
    </row>
    <row r="24" spans="2:29" x14ac:dyDescent="0.25">
      <c r="B24" s="41"/>
      <c r="C24" s="4"/>
      <c r="D24" s="4" t="s">
        <v>18</v>
      </c>
      <c r="E24" s="12" t="s">
        <v>11</v>
      </c>
      <c r="F24" s="24">
        <v>0</v>
      </c>
      <c r="G24" s="7" t="s">
        <v>19</v>
      </c>
      <c r="H24" s="24">
        <f>$K$12</f>
        <v>-6</v>
      </c>
      <c r="I24" s="20" t="s">
        <v>12</v>
      </c>
      <c r="J24" s="4"/>
      <c r="K24" s="4"/>
      <c r="L24" s="7"/>
      <c r="M24" s="7"/>
      <c r="N24" s="4"/>
      <c r="O24" s="4"/>
      <c r="P24" s="4"/>
      <c r="Q24" s="4"/>
      <c r="R24" s="5"/>
      <c r="T24" s="28">
        <v>10</v>
      </c>
      <c r="U24" s="7">
        <f t="shared" si="0"/>
        <v>2294</v>
      </c>
      <c r="V24" s="5"/>
    </row>
    <row r="25" spans="2:29" x14ac:dyDescent="0.25">
      <c r="B25" s="41"/>
      <c r="C25" s="4"/>
      <c r="D25" s="4"/>
      <c r="E25" s="4"/>
      <c r="F25" s="7"/>
      <c r="G25" s="4"/>
      <c r="H25" s="7"/>
      <c r="I25" s="4"/>
      <c r="J25" s="4"/>
      <c r="K25" s="4"/>
      <c r="L25" s="7"/>
      <c r="M25" s="7"/>
      <c r="N25" s="4"/>
      <c r="O25" s="4"/>
      <c r="P25" s="4"/>
      <c r="Q25" s="4"/>
      <c r="R25" s="5"/>
      <c r="T25" s="28">
        <v>11</v>
      </c>
      <c r="U25" s="7">
        <f t="shared" si="0"/>
        <v>2788</v>
      </c>
      <c r="V25" s="5"/>
    </row>
    <row r="26" spans="2:29" x14ac:dyDescent="0.25">
      <c r="B26" s="41"/>
      <c r="C26" s="4" t="s">
        <v>23</v>
      </c>
      <c r="D26" s="4"/>
      <c r="E26" s="4"/>
      <c r="F26" s="7"/>
      <c r="G26" s="4"/>
      <c r="H26" s="7"/>
      <c r="I26" s="4"/>
      <c r="J26" s="4"/>
      <c r="K26" s="4"/>
      <c r="L26" s="7"/>
      <c r="M26" s="7"/>
      <c r="N26" s="4"/>
      <c r="O26" s="4"/>
      <c r="P26" s="4"/>
      <c r="Q26" s="4"/>
      <c r="R26" s="5"/>
      <c r="T26" s="28">
        <v>12</v>
      </c>
      <c r="U26" s="7">
        <f t="shared" si="0"/>
        <v>3330</v>
      </c>
      <c r="V26" s="5"/>
    </row>
    <row r="27" spans="2:29" x14ac:dyDescent="0.25">
      <c r="B27" s="41"/>
      <c r="C27" s="4"/>
      <c r="D27" s="4" t="s">
        <v>18</v>
      </c>
      <c r="E27" s="12" t="s">
        <v>11</v>
      </c>
      <c r="F27" s="24">
        <f>2*$I$15</f>
        <v>0.41666666666666669</v>
      </c>
      <c r="G27" s="7" t="s">
        <v>19</v>
      </c>
      <c r="H27" s="24">
        <f>$K$12</f>
        <v>-6</v>
      </c>
      <c r="I27" s="20" t="s">
        <v>12</v>
      </c>
      <c r="J27" s="4"/>
      <c r="K27" s="4"/>
      <c r="L27" s="4"/>
      <c r="M27" s="4"/>
      <c r="N27" s="4"/>
      <c r="O27" s="4"/>
      <c r="P27" s="4"/>
      <c r="Q27" s="4"/>
      <c r="R27" s="5"/>
      <c r="T27" s="28">
        <v>13</v>
      </c>
      <c r="U27" s="7">
        <f t="shared" si="0"/>
        <v>3920</v>
      </c>
      <c r="V27" s="5"/>
    </row>
    <row r="28" spans="2:29" x14ac:dyDescent="0.25">
      <c r="B28" s="41"/>
      <c r="C28" s="4"/>
      <c r="D28" s="4"/>
      <c r="E28" s="4"/>
      <c r="F28" s="7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5"/>
      <c r="T28" s="28">
        <v>14</v>
      </c>
      <c r="U28" s="7">
        <f t="shared" si="0"/>
        <v>4558</v>
      </c>
      <c r="V28" s="5"/>
    </row>
    <row r="29" spans="2:29" x14ac:dyDescent="0.25">
      <c r="B29" s="41"/>
      <c r="C29" s="4" t="s">
        <v>24</v>
      </c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5"/>
      <c r="T29" s="28">
        <v>15</v>
      </c>
      <c r="U29" s="7">
        <f t="shared" si="0"/>
        <v>5244</v>
      </c>
      <c r="V29" s="5"/>
    </row>
    <row r="30" spans="2:29" x14ac:dyDescent="0.25">
      <c r="B30" s="41"/>
      <c r="C30" s="4"/>
      <c r="D30" s="4" t="s">
        <v>18</v>
      </c>
      <c r="E30" s="12" t="s">
        <v>11</v>
      </c>
      <c r="F30" s="24">
        <f>-$K$18/$H$18</f>
        <v>-0.33333333333333331</v>
      </c>
      <c r="G30" s="7" t="s">
        <v>19</v>
      </c>
      <c r="H30" s="24">
        <v>0</v>
      </c>
      <c r="I30" s="20" t="s">
        <v>12</v>
      </c>
      <c r="J30" s="4"/>
      <c r="K30" s="4"/>
      <c r="L30" s="4"/>
      <c r="M30" s="4"/>
      <c r="N30" s="4"/>
      <c r="O30" s="4"/>
      <c r="P30" s="4"/>
      <c r="Q30" s="4"/>
      <c r="R30" s="5"/>
      <c r="T30" s="28">
        <v>16</v>
      </c>
      <c r="U30" s="7">
        <f t="shared" si="0"/>
        <v>5978</v>
      </c>
      <c r="V30" s="5"/>
    </row>
    <row r="31" spans="2:29" ht="15.75" thickBot="1" x14ac:dyDescent="0.3">
      <c r="B31" s="41"/>
      <c r="C31" s="4"/>
      <c r="D31" s="4"/>
      <c r="E31" s="4"/>
      <c r="F31" s="7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5"/>
      <c r="T31" s="29">
        <v>17</v>
      </c>
      <c r="U31" s="10">
        <f t="shared" si="0"/>
        <v>6760</v>
      </c>
      <c r="V31" s="23"/>
    </row>
    <row r="32" spans="2:29" x14ac:dyDescent="0.25">
      <c r="B32" s="41"/>
      <c r="C32" s="4" t="s">
        <v>25</v>
      </c>
      <c r="D32" s="4"/>
      <c r="E32" s="4"/>
      <c r="F32" s="7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5"/>
    </row>
    <row r="33" spans="2:18" ht="15.75" thickBot="1" x14ac:dyDescent="0.3">
      <c r="B33" s="42"/>
      <c r="C33" s="8"/>
      <c r="D33" s="8" t="s">
        <v>18</v>
      </c>
      <c r="E33" s="21" t="s">
        <v>11</v>
      </c>
      <c r="F33" s="17">
        <f>-$Q$18/$N$18</f>
        <v>0.75</v>
      </c>
      <c r="G33" s="10" t="s">
        <v>19</v>
      </c>
      <c r="H33" s="17">
        <v>0</v>
      </c>
      <c r="I33" s="22" t="s">
        <v>12</v>
      </c>
      <c r="J33" s="8"/>
      <c r="K33" s="8"/>
      <c r="L33" s="8"/>
      <c r="M33" s="8"/>
      <c r="N33" s="8"/>
      <c r="O33" s="8"/>
      <c r="P33" s="8"/>
      <c r="Q33" s="8"/>
      <c r="R33" s="23"/>
    </row>
    <row r="36" spans="2:18" x14ac:dyDescent="0.25">
      <c r="D36" s="1"/>
    </row>
    <row r="39" spans="2:18" x14ac:dyDescent="0.25">
      <c r="D39" s="1"/>
    </row>
    <row r="40" spans="2:18" x14ac:dyDescent="0.25">
      <c r="D40" s="1"/>
      <c r="E40" s="1"/>
    </row>
  </sheetData>
  <mergeCells count="3">
    <mergeCell ref="B11:B18"/>
    <mergeCell ref="B20:B33"/>
    <mergeCell ref="B2:B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3:M3"/>
  <sheetViews>
    <sheetView workbookViewId="0">
      <selection activeCell="L29" sqref="L29"/>
    </sheetView>
  </sheetViews>
  <sheetFormatPr defaultRowHeight="15" x14ac:dyDescent="0.25"/>
  <sheetData>
    <row r="3" spans="12:13" x14ac:dyDescent="0.25">
      <c r="L3">
        <v>-100</v>
      </c>
      <c r="M3">
        <v>100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Standard Form</vt:lpstr>
      <vt:lpstr>Vertex Form</vt:lpstr>
      <vt:lpstr>Factored Form (Easy)</vt:lpstr>
      <vt:lpstr>Factored Form (Hard)</vt:lpstr>
      <vt:lpstr>Blank Graph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2019-09-10T15:48:33Z</dcterms:modified>
</cp:coreProperties>
</file>