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R35" i="1" l="1"/>
  <c r="R34" i="1"/>
  <c r="R33" i="1"/>
  <c r="J35" i="1"/>
  <c r="N34" i="1"/>
  <c r="N33" i="1"/>
  <c r="J34" i="1"/>
  <c r="J33" i="1"/>
  <c r="Q11" i="1"/>
  <c r="F34" i="1" l="1"/>
  <c r="F33" i="1"/>
  <c r="E17" i="1"/>
  <c r="E16" i="1"/>
  <c r="I13" i="1"/>
  <c r="I14" i="1"/>
  <c r="I12" i="1"/>
  <c r="Q10" i="1"/>
  <c r="Q9" i="1"/>
  <c r="J9" i="1"/>
  <c r="J8" i="1"/>
</calcChain>
</file>

<file path=xl/sharedStrings.xml><?xml version="1.0" encoding="utf-8"?>
<sst xmlns="http://schemas.openxmlformats.org/spreadsheetml/2006/main" count="48" uniqueCount="37">
  <si>
    <t>Constants used are pulled directly from the Physics 30 Data Sheet, and are not as accurate as they could be.</t>
  </si>
  <si>
    <t>Isotope masses can be found by searching "_______ Isotopes" on Wikipedia.</t>
  </si>
  <si>
    <t>kg</t>
  </si>
  <si>
    <t>u</t>
  </si>
  <si>
    <t>→</t>
  </si>
  <si>
    <t>α</t>
  </si>
  <si>
    <t>+</t>
  </si>
  <si>
    <t>Mass of Parent</t>
  </si>
  <si>
    <t>Mass of Daughter</t>
  </si>
  <si>
    <t>Mass of Alpha</t>
  </si>
  <si>
    <t>Constants</t>
  </si>
  <si>
    <t>1u =</t>
  </si>
  <si>
    <t>c =</t>
  </si>
  <si>
    <t>ΔE</t>
  </si>
  <si>
    <t>J</t>
  </si>
  <si>
    <t>Δm</t>
  </si>
  <si>
    <t>Conservation of Energy</t>
  </si>
  <si>
    <t>Conservation of Momentum</t>
  </si>
  <si>
    <t>Solving the "Conservation of Momentum" equation…</t>
  </si>
  <si>
    <t>…and plugging back into the "Conservation of Energy" equation gives…</t>
  </si>
  <si>
    <t>m/s</t>
  </si>
  <si>
    <t>Assume that none of the speeds are relativistic.</t>
  </si>
  <si>
    <t>This calculator works by assuming that 100% of the missing mass is converted to kinetic energy.</t>
  </si>
  <si>
    <t xml:space="preserve">ADJUST ONLY THE YELLOW NUMBERS! </t>
  </si>
  <si>
    <t>Parent</t>
  </si>
  <si>
    <t>Daughter</t>
  </si>
  <si>
    <t>Daughter Nucleus</t>
  </si>
  <si>
    <t>Alpha Particle</t>
  </si>
  <si>
    <t>eV</t>
  </si>
  <si>
    <t>1J=</t>
  </si>
  <si>
    <t>kg*m/s</t>
  </si>
  <si>
    <t>Etot</t>
  </si>
  <si>
    <t>ptot</t>
  </si>
  <si>
    <t>Kinetic Energy (J)</t>
  </si>
  <si>
    <t>Kinetic Energy (eV)</t>
  </si>
  <si>
    <t>Momentum (kg*m/s)</t>
  </si>
  <si>
    <t>Speed (m/s)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</si>
</sst>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164" fontId="0" fillId="0" borderId="5" xfId="0" applyNumberFormat="1" applyBorder="1" applyAlignment="1">
      <alignment wrapText="1"/>
    </xf>
    <xf numFmtId="164" fontId="0" fillId="0" borderId="6" xfId="0" applyNumberFormat="1" applyBorder="1" applyAlignment="1">
      <alignment wrapText="1"/>
    </xf>
    <xf numFmtId="0" fontId="0" fillId="0" borderId="7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quotePrefix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1" xfId="0" applyFill="1" applyBorder="1" applyAlignment="1">
      <alignment wrapText="1"/>
    </xf>
    <xf numFmtId="164" fontId="0" fillId="0" borderId="2" xfId="0" applyNumberFormat="1" applyBorder="1" applyAlignment="1">
      <alignment wrapText="1"/>
    </xf>
    <xf numFmtId="164" fontId="0" fillId="0" borderId="3" xfId="0" applyNumberFormat="1" applyBorder="1" applyAlignment="1">
      <alignment wrapText="1"/>
    </xf>
    <xf numFmtId="0" fontId="0" fillId="0" borderId="3" xfId="0" applyBorder="1"/>
    <xf numFmtId="0" fontId="0" fillId="0" borderId="6" xfId="0" applyBorder="1"/>
    <xf numFmtId="0" fontId="0" fillId="0" borderId="8" xfId="0" applyBorder="1" applyAlignment="1">
      <alignment wrapText="1"/>
    </xf>
    <xf numFmtId="0" fontId="0" fillId="3" borderId="5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7" xfId="0" applyFill="1" applyBorder="1"/>
    <xf numFmtId="0" fontId="0" fillId="3" borderId="7" xfId="0" applyFill="1" applyBorder="1" applyAlignment="1">
      <alignment wrapText="1"/>
    </xf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26</xdr:row>
      <xdr:rowOff>71437</xdr:rowOff>
    </xdr:from>
    <xdr:ext cx="1276350" cy="75084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323850" y="4643437"/>
              <a:ext cx="1276350" cy="75084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/>
                          </a:rPr>
                        </m:ctrlPr>
                      </m:sSubPr>
                      <m:e>
                        <m:r>
                          <a:rPr lang="en-US" sz="1100" b="0" i="1">
                            <a:latin typeface="Cambria Math"/>
                          </a:rPr>
                          <m:t>𝑣</m:t>
                        </m:r>
                      </m:e>
                      <m:sub>
                        <m:r>
                          <a:rPr lang="en-US" sz="1100" b="0" i="1">
                            <a:latin typeface="Cambria Math"/>
                          </a:rPr>
                          <m:t>𝐷</m:t>
                        </m:r>
                      </m:sub>
                    </m:sSub>
                    <m:r>
                      <a:rPr lang="en-US" sz="1100" b="0" i="1">
                        <a:latin typeface="Cambria Math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US" sz="1100" b="0" i="1">
                            <a:latin typeface="Cambria Math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US" sz="1100" b="0" i="1">
                                <a:latin typeface="Cambria Math"/>
                              </a:rPr>
                            </m:ctrlPr>
                          </m:fPr>
                          <m:num>
                            <m:r>
                              <a:rPr lang="en-US" sz="1100" b="0" i="1">
                                <a:latin typeface="Cambria Math"/>
                              </a:rPr>
                              <m:t>2</m:t>
                            </m:r>
                            <m:r>
                              <a:rPr lang="en-US" sz="1100" b="0" i="1">
                                <a:latin typeface="Cambria Math"/>
                                <a:ea typeface="Cambria Math"/>
                              </a:rPr>
                              <m:t>∆</m:t>
                            </m:r>
                            <m:r>
                              <a:rPr lang="en-US" sz="1100" b="0" i="1">
                                <a:latin typeface="Cambria Math"/>
                                <a:ea typeface="Cambria Math"/>
                              </a:rPr>
                              <m:t>𝐸</m:t>
                            </m:r>
                          </m:num>
                          <m:den>
                            <m:sSub>
                              <m:sSubPr>
                                <m:ctrlPr>
                                  <a:rPr lang="en-US" sz="1100" b="0" i="1">
                                    <a:latin typeface="Cambria Math"/>
                                  </a:rPr>
                                </m:ctrlPr>
                              </m:sSubPr>
                              <m:e>
                                <m:r>
                                  <a:rPr lang="en-US" sz="1100" b="0" i="1">
                                    <a:latin typeface="Cambria Math"/>
                                  </a:rPr>
                                  <m:t>𝑚</m:t>
                                </m:r>
                              </m:e>
                              <m:sub>
                                <m:r>
                                  <a:rPr lang="en-US" sz="1100" b="0" i="1">
                                    <a:latin typeface="Cambria Math"/>
                                  </a:rPr>
                                  <m:t>𝐷</m:t>
                                </m:r>
                              </m:sub>
                            </m:sSub>
                            <m:r>
                              <a:rPr lang="en-US" sz="1100" b="0" i="1">
                                <a:latin typeface="Cambria Math"/>
                              </a:rPr>
                              <m:t>+</m:t>
                            </m:r>
                            <m:f>
                              <m:fPr>
                                <m:ctrlPr>
                                  <a:rPr lang="en-US" sz="1100" b="0" i="1">
                                    <a:latin typeface="Cambria Math"/>
                                  </a:rPr>
                                </m:ctrlPr>
                              </m:fPr>
                              <m:num>
                                <m:sSup>
                                  <m:sSupPr>
                                    <m:ctrlPr>
                                      <a:rPr lang="en-US" sz="1100" b="0" i="1">
                                        <a:latin typeface="Cambria Math"/>
                                      </a:rPr>
                                    </m:ctrlPr>
                                  </m:sSupPr>
                                  <m:e>
                                    <m:sSub>
                                      <m:sSubPr>
                                        <m:ctrlPr>
                                          <a:rPr lang="en-US" sz="1100" b="0" i="1">
                                            <a:latin typeface="Cambria Math"/>
                                          </a:rPr>
                                        </m:ctrlPr>
                                      </m:sSubPr>
                                      <m:e>
                                        <m:r>
                                          <a:rPr lang="en-US" sz="1100" b="0" i="1">
                                            <a:latin typeface="Cambria Math"/>
                                          </a:rPr>
                                          <m:t>𝑚</m:t>
                                        </m:r>
                                      </m:e>
                                      <m:sub>
                                        <m:r>
                                          <a:rPr lang="en-US" sz="1100" b="0" i="1">
                                            <a:latin typeface="Cambria Math"/>
                                          </a:rPr>
                                          <m:t>𝐷</m:t>
                                        </m:r>
                                      </m:sub>
                                    </m:sSub>
                                  </m:e>
                                  <m:sup>
                                    <m:r>
                                      <a:rPr lang="en-US" sz="1100" b="0" i="1">
                                        <a:latin typeface="Cambria Math"/>
                                      </a:rPr>
                                      <m:t>2</m:t>
                                    </m:r>
                                  </m:sup>
                                </m:sSup>
                              </m:num>
                              <m:den>
                                <m:sSub>
                                  <m:sSubPr>
                                    <m:ctrlPr>
                                      <a:rPr lang="en-US" sz="1100" b="0" i="1">
                                        <a:latin typeface="Cambria Math"/>
                                      </a:rPr>
                                    </m:ctrlPr>
                                  </m:sSubPr>
                                  <m:e>
                                    <m:r>
                                      <a:rPr lang="en-US" sz="1100" b="0" i="1">
                                        <a:latin typeface="Cambria Math"/>
                                      </a:rPr>
                                      <m:t>𝑚</m:t>
                                    </m:r>
                                  </m:e>
                                  <m:sub>
                                    <m:r>
                                      <a:rPr lang="en-US" sz="1100" b="0" i="1">
                                        <a:latin typeface="Cambria Math"/>
                                        <a:ea typeface="Cambria Math"/>
                                      </a:rPr>
                                      <m:t>∝</m:t>
                                    </m:r>
                                  </m:sub>
                                </m:sSub>
                              </m:den>
                            </m:f>
                          </m:den>
                        </m:f>
                      </m:e>
                    </m:rad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323850" y="4643437"/>
              <a:ext cx="1276350" cy="75084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𝑣_𝐷=√(2</a:t>
              </a:r>
              <a:r>
                <a:rPr lang="en-US" sz="1100" b="0" i="0">
                  <a:latin typeface="Cambria Math"/>
                  <a:ea typeface="Cambria Math"/>
                </a:rPr>
                <a:t>∆𝐸/(</a:t>
              </a:r>
              <a:r>
                <a:rPr lang="en-US" sz="1100" b="0" i="0">
                  <a:latin typeface="Cambria Math"/>
                </a:rPr>
                <a:t>𝑚_𝐷+〖𝑚_𝐷〗^2/𝑚_</a:t>
              </a:r>
              <a:r>
                <a:rPr lang="en-US" sz="1100" b="0" i="0">
                  <a:latin typeface="Cambria Math"/>
                  <a:ea typeface="Cambria Math"/>
                </a:rPr>
                <a:t>∝ ))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0</xdr:colOff>
      <xdr:row>19</xdr:row>
      <xdr:rowOff>61912</xdr:rowOff>
    </xdr:from>
    <xdr:ext cx="1933575" cy="409215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3" name="TextBox 2"/>
            <xdr:cNvSpPr txBox="1"/>
          </xdr:nvSpPr>
          <xdr:spPr>
            <a:xfrm>
              <a:off x="314325" y="3681412"/>
              <a:ext cx="1933575" cy="40921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i="1">
                        <a:latin typeface="Cambria Math"/>
                        <a:ea typeface="Cambria Math"/>
                      </a:rPr>
                      <m:t>∆</m:t>
                    </m:r>
                    <m:r>
                      <a:rPr lang="en-US" sz="1100" b="0" i="1">
                        <a:latin typeface="Cambria Math"/>
                        <a:ea typeface="Cambria Math"/>
                      </a:rPr>
                      <m:t>𝐸</m:t>
                    </m:r>
                    <m:r>
                      <a:rPr lang="en-US" sz="1100" b="0" i="1">
                        <a:latin typeface="Cambria Math"/>
                        <a:ea typeface="Cambria Math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/>
                            <a:ea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2</m:t>
                        </m:r>
                      </m:den>
                    </m:f>
                    <m:sSub>
                      <m:sSubPr>
                        <m:ctrlPr>
                          <a:rPr lang="en-US" sz="1100" b="0" i="1">
                            <a:latin typeface="Cambria Math"/>
                            <a:ea typeface="Cambria Math"/>
                          </a:rPr>
                        </m:ctrlPr>
                      </m:sSubPr>
                      <m:e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𝑚</m:t>
                        </m:r>
                      </m:e>
                      <m:sub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𝐷</m:t>
                        </m:r>
                      </m:sub>
                    </m:sSub>
                    <m:sSup>
                      <m:sSupPr>
                        <m:ctrlPr>
                          <a:rPr lang="en-US" sz="1100" b="0" i="1">
                            <a:latin typeface="Cambria Math"/>
                            <a:ea typeface="Cambria Math"/>
                          </a:rPr>
                        </m:ctrlPr>
                      </m:sSupPr>
                      <m:e>
                        <m:sSub>
                          <m:sSubPr>
                            <m:ctrlPr>
                              <a:rPr lang="en-US" sz="1100" b="0" i="1">
                                <a:latin typeface="Cambria Math"/>
                                <a:ea typeface="Cambria Math"/>
                              </a:rPr>
                            </m:ctrlPr>
                          </m:sSubPr>
                          <m:e>
                            <m:r>
                              <a:rPr lang="en-US" sz="1100" b="0" i="1">
                                <a:latin typeface="Cambria Math"/>
                                <a:ea typeface="Cambria Math"/>
                              </a:rPr>
                              <m:t>𝑣</m:t>
                            </m:r>
                          </m:e>
                          <m:sub>
                            <m:r>
                              <a:rPr lang="en-US" sz="1100" b="0" i="1">
                                <a:latin typeface="Cambria Math"/>
                                <a:ea typeface="Cambria Math"/>
                              </a:rPr>
                              <m:t>𝐷</m:t>
                            </m:r>
                          </m:sub>
                        </m:sSub>
                      </m:e>
                      <m:sup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0">
                        <a:latin typeface="Cambria Math"/>
                        <a:ea typeface="Cambria Math"/>
                      </a:rPr>
                      <m:t>+</m:t>
                    </m:r>
                    <m:f>
                      <m:fPr>
                        <m:ctrlPr>
                          <a:rPr lang="en-US" sz="1100" b="0" i="1">
                            <a:latin typeface="Cambria Math"/>
                            <a:ea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2</m:t>
                        </m:r>
                      </m:den>
                    </m:f>
                    <m:sSub>
                      <m:sSubPr>
                        <m:ctrlPr>
                          <a:rPr lang="en-US" sz="1100" b="0" i="1">
                            <a:latin typeface="Cambria Math"/>
                            <a:ea typeface="Cambria Math"/>
                          </a:rPr>
                        </m:ctrlPr>
                      </m:sSubPr>
                      <m:e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𝑚</m:t>
                        </m:r>
                      </m:e>
                      <m:sub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∝</m:t>
                        </m:r>
                      </m:sub>
                    </m:sSub>
                    <m:sSup>
                      <m:sSupPr>
                        <m:ctrlPr>
                          <a:rPr lang="en-US" sz="1100" b="0" i="1">
                            <a:latin typeface="Cambria Math"/>
                            <a:ea typeface="Cambria Math"/>
                          </a:rPr>
                        </m:ctrlPr>
                      </m:sSupPr>
                      <m:e>
                        <m:sSub>
                          <m:sSubPr>
                            <m:ctrlPr>
                              <a:rPr lang="en-US" sz="1100" b="0" i="1">
                                <a:latin typeface="Cambria Math"/>
                                <a:ea typeface="Cambria Math"/>
                              </a:rPr>
                            </m:ctrlPr>
                          </m:sSubPr>
                          <m:e>
                            <m:r>
                              <a:rPr lang="en-US" sz="1100" b="0" i="1">
                                <a:latin typeface="Cambria Math"/>
                                <a:ea typeface="Cambria Math"/>
                              </a:rPr>
                              <m:t>𝑣</m:t>
                            </m:r>
                          </m:e>
                          <m:sub>
                            <m:r>
                              <a:rPr lang="en-US" sz="1100" b="0" i="1">
                                <a:latin typeface="Cambria Math"/>
                                <a:ea typeface="Cambria Math"/>
                              </a:rPr>
                              <m:t>∝</m:t>
                            </m:r>
                          </m:sub>
                        </m:sSub>
                      </m:e>
                      <m:sup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2</m:t>
                        </m:r>
                      </m:sup>
                    </m:sSup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3" name="TextBox 2"/>
            <xdr:cNvSpPr txBox="1"/>
          </xdr:nvSpPr>
          <xdr:spPr>
            <a:xfrm>
              <a:off x="314325" y="3681412"/>
              <a:ext cx="1933575" cy="40921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i="0">
                  <a:latin typeface="Cambria Math"/>
                  <a:ea typeface="Cambria Math"/>
                </a:rPr>
                <a:t>∆</a:t>
              </a:r>
              <a:r>
                <a:rPr lang="en-US" sz="1100" b="0" i="0">
                  <a:latin typeface="Cambria Math"/>
                  <a:ea typeface="Cambria Math"/>
                </a:rPr>
                <a:t>𝐸=1/2 𝑚_𝐷 〖𝑣_𝐷〗^2+1/2 𝑚_∝ 〖𝑣_∝〗^2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7</xdr:col>
      <xdr:colOff>304800</xdr:colOff>
      <xdr:row>19</xdr:row>
      <xdr:rowOff>109537</xdr:rowOff>
    </xdr:from>
    <xdr:ext cx="127635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2505075" y="3348037"/>
              <a:ext cx="12763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/>
                          </a:rPr>
                        </m:ctrlPr>
                      </m:sSubPr>
                      <m:e>
                        <m:r>
                          <a:rPr lang="en-US" sz="1100" b="0" i="1">
                            <a:latin typeface="Cambria Math"/>
                          </a:rPr>
                          <m:t>𝑚</m:t>
                        </m:r>
                      </m:e>
                      <m:sub>
                        <m:r>
                          <a:rPr lang="en-US" sz="1100" b="0" i="1">
                            <a:latin typeface="Cambria Math"/>
                          </a:rPr>
                          <m:t>𝐷</m:t>
                        </m:r>
                      </m:sub>
                    </m:sSub>
                    <m:sSub>
                      <m:sSubPr>
                        <m:ctrlPr>
                          <a:rPr lang="en-US" sz="1100" i="1">
                            <a:latin typeface="Cambria Math"/>
                          </a:rPr>
                        </m:ctrlPr>
                      </m:sSubPr>
                      <m:e>
                        <m:r>
                          <a:rPr lang="en-US" sz="1100" b="0" i="1">
                            <a:latin typeface="Cambria Math"/>
                          </a:rPr>
                          <m:t>𝑣</m:t>
                        </m:r>
                      </m:e>
                      <m:sub>
                        <m:r>
                          <a:rPr lang="en-US" sz="1100" b="0" i="1">
                            <a:latin typeface="Cambria Math"/>
                          </a:rPr>
                          <m:t>𝐷</m:t>
                        </m:r>
                      </m:sub>
                    </m:sSub>
                    <m:r>
                      <a:rPr lang="en-US" sz="1100" b="0" i="1">
                        <a:latin typeface="Cambria Math"/>
                      </a:rPr>
                      <m:t>=</m:t>
                    </m:r>
                    <m:sSub>
                      <m:sSubPr>
                        <m:ctrlPr>
                          <a:rPr lang="en-US" sz="1100" b="0" i="1">
                            <a:latin typeface="Cambria Math"/>
                          </a:rPr>
                        </m:ctrlPr>
                      </m:sSubPr>
                      <m:e>
                        <m:r>
                          <a:rPr lang="en-US" sz="1100" b="0" i="1">
                            <a:latin typeface="Cambria Math"/>
                          </a:rPr>
                          <m:t>𝑚</m:t>
                        </m:r>
                      </m:e>
                      <m:sub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∝</m:t>
                        </m:r>
                      </m:sub>
                    </m:sSub>
                    <m:sSub>
                      <m:sSubPr>
                        <m:ctrlPr>
                          <a:rPr lang="en-US" sz="1100" b="0" i="1">
                            <a:latin typeface="Cambria Math"/>
                          </a:rPr>
                        </m:ctrlPr>
                      </m:sSubPr>
                      <m:e>
                        <m:r>
                          <a:rPr lang="en-US" sz="1100" b="0" i="1">
                            <a:latin typeface="Cambria Math"/>
                          </a:rPr>
                          <m:t>𝑣</m:t>
                        </m:r>
                      </m:e>
                      <m:sub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∝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2505075" y="3348037"/>
              <a:ext cx="127635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𝑚_𝐷 𝑣_𝐷=𝑚_</a:t>
              </a:r>
              <a:r>
                <a:rPr lang="en-US" sz="1100" b="0" i="0">
                  <a:latin typeface="Cambria Math"/>
                  <a:ea typeface="Cambria Math"/>
                </a:rPr>
                <a:t>∝ </a:t>
              </a:r>
              <a:r>
                <a:rPr lang="en-US" sz="1100" b="0" i="0">
                  <a:latin typeface="Cambria Math"/>
                </a:rPr>
                <a:t>𝑣_</a:t>
              </a:r>
              <a:r>
                <a:rPr lang="en-US" sz="1100" b="0" i="0">
                  <a:latin typeface="Cambria Math"/>
                  <a:ea typeface="Cambria Math"/>
                </a:rPr>
                <a:t>∝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0</xdr:col>
      <xdr:colOff>285750</xdr:colOff>
      <xdr:row>23</xdr:row>
      <xdr:rowOff>14287</xdr:rowOff>
    </xdr:from>
    <xdr:ext cx="1009650" cy="41024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285750" y="4014787"/>
              <a:ext cx="1009650" cy="41024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/>
                          </a:rPr>
                        </m:ctrlPr>
                      </m:sSubPr>
                      <m:e>
                        <m:r>
                          <a:rPr lang="en-US" sz="1100" b="0" i="1">
                            <a:latin typeface="Cambria Math"/>
                          </a:rPr>
                          <m:t>𝑣</m:t>
                        </m:r>
                      </m:e>
                      <m:sub>
                        <m:r>
                          <a:rPr lang="en-US" sz="1100" i="1">
                            <a:latin typeface="Cambria Math"/>
                            <a:ea typeface="Cambria Math"/>
                          </a:rPr>
                          <m:t>∝</m:t>
                        </m:r>
                      </m:sub>
                    </m:sSub>
                    <m:r>
                      <a:rPr lang="en-US" sz="1100" b="0" i="1">
                        <a:latin typeface="Cambria Math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en-US" sz="1100" b="0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𝑚</m:t>
                            </m:r>
                          </m:e>
                          <m:sub>
                            <m:r>
                              <a:rPr lang="en-US" sz="1100" b="0" i="1">
                                <a:latin typeface="Cambria Math"/>
                              </a:rPr>
                              <m:t>𝐷</m:t>
                            </m:r>
                          </m:sub>
                        </m:sSub>
                        <m:sSub>
                          <m:sSubPr>
                            <m:ctrlPr>
                              <a:rPr lang="en-US" sz="1100" b="0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𝑣</m:t>
                            </m:r>
                          </m:e>
                          <m:sub>
                            <m:r>
                              <a:rPr lang="en-US" sz="1100" b="0" i="1">
                                <a:latin typeface="Cambria Math"/>
                              </a:rPr>
                              <m:t>𝐷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en-US" sz="1100" b="0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𝑚</m:t>
                            </m:r>
                          </m:e>
                          <m:sub>
                            <m:r>
                              <a:rPr lang="en-US" sz="1100" b="0" i="1">
                                <a:latin typeface="Cambria Math"/>
                                <a:ea typeface="Cambria Math"/>
                              </a:rPr>
                              <m:t>∝</m:t>
                            </m:r>
                          </m:sub>
                        </m:sSub>
                      </m:den>
                    </m:f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285750" y="4014787"/>
              <a:ext cx="1009650" cy="41024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𝑣_</a:t>
              </a:r>
              <a:r>
                <a:rPr lang="en-US" sz="1100" i="0">
                  <a:latin typeface="Cambria Math"/>
                  <a:ea typeface="Cambria Math"/>
                </a:rPr>
                <a:t>∝</a:t>
              </a:r>
              <a:r>
                <a:rPr lang="en-US" sz="1100" b="0" i="0">
                  <a:latin typeface="Cambria Math"/>
                </a:rPr>
                <a:t>=(𝑚_𝐷 𝑣_𝐷)/𝑚_</a:t>
              </a:r>
              <a:r>
                <a:rPr lang="en-US" sz="1100" b="0" i="0">
                  <a:latin typeface="Cambria Math"/>
                  <a:ea typeface="Cambria Math"/>
                </a:rPr>
                <a:t>∝ </a:t>
              </a:r>
              <a:endParaRPr lang="en-US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"/>
  <sheetViews>
    <sheetView tabSelected="1" workbookViewId="0">
      <selection activeCell="Y22" sqref="Y22"/>
    </sheetView>
  </sheetViews>
  <sheetFormatPr defaultRowHeight="15" x14ac:dyDescent="0.25"/>
  <cols>
    <col min="1" max="52" width="4.7109375" customWidth="1"/>
  </cols>
  <sheetData>
    <row r="1" spans="1:20" x14ac:dyDescent="0.25">
      <c r="A1" t="s">
        <v>22</v>
      </c>
    </row>
    <row r="2" spans="1:20" x14ac:dyDescent="0.25">
      <c r="A2" t="s">
        <v>0</v>
      </c>
    </row>
    <row r="3" spans="1:20" x14ac:dyDescent="0.25">
      <c r="A3" t="s">
        <v>21</v>
      </c>
    </row>
    <row r="4" spans="1:20" x14ac:dyDescent="0.25">
      <c r="A4" t="s">
        <v>1</v>
      </c>
    </row>
    <row r="5" spans="1:20" x14ac:dyDescent="0.25">
      <c r="A5" s="1" t="s">
        <v>23</v>
      </c>
      <c r="B5" s="1"/>
      <c r="C5" s="1"/>
      <c r="D5" s="1"/>
      <c r="E5" s="1"/>
      <c r="F5" s="1"/>
      <c r="G5" s="1"/>
    </row>
    <row r="8" spans="1:20" x14ac:dyDescent="0.25">
      <c r="B8" s="1">
        <v>238</v>
      </c>
      <c r="C8" s="21" t="s">
        <v>24</v>
      </c>
      <c r="D8" s="21"/>
      <c r="E8" s="21"/>
      <c r="F8" s="17" t="s">
        <v>4</v>
      </c>
      <c r="G8">
        <v>4</v>
      </c>
      <c r="H8" s="19" t="s">
        <v>5</v>
      </c>
      <c r="I8" s="20" t="s">
        <v>6</v>
      </c>
      <c r="J8">
        <f>B8-G8</f>
        <v>234</v>
      </c>
      <c r="K8" s="21" t="s">
        <v>25</v>
      </c>
      <c r="L8" s="21"/>
      <c r="M8" s="21"/>
      <c r="P8" s="7" t="s">
        <v>10</v>
      </c>
      <c r="Q8" s="8"/>
      <c r="R8" s="8"/>
      <c r="S8" s="8"/>
      <c r="T8" s="13"/>
    </row>
    <row r="9" spans="1:20" x14ac:dyDescent="0.25">
      <c r="B9" s="1">
        <v>92</v>
      </c>
      <c r="C9" s="21"/>
      <c r="D9" s="21"/>
      <c r="E9" s="21"/>
      <c r="F9" s="18"/>
      <c r="G9">
        <v>2</v>
      </c>
      <c r="H9" s="16"/>
      <c r="I9" s="18"/>
      <c r="J9">
        <f>B9-G9</f>
        <v>90</v>
      </c>
      <c r="K9" s="21"/>
      <c r="L9" s="21"/>
      <c r="M9" s="21"/>
      <c r="P9" s="2" t="s">
        <v>11</v>
      </c>
      <c r="Q9" s="7">
        <f>1.66*10^-27</f>
        <v>1.6599999999999999E-27</v>
      </c>
      <c r="R9" s="8"/>
      <c r="S9" s="8"/>
      <c r="T9" s="4" t="s">
        <v>2</v>
      </c>
    </row>
    <row r="10" spans="1:20" x14ac:dyDescent="0.25">
      <c r="P10" s="2" t="s">
        <v>12</v>
      </c>
      <c r="Q10" s="7">
        <f>3*10^8</f>
        <v>300000000</v>
      </c>
      <c r="R10" s="8"/>
      <c r="S10" s="8"/>
      <c r="T10" s="4" t="s">
        <v>20</v>
      </c>
    </row>
    <row r="11" spans="1:20" x14ac:dyDescent="0.25">
      <c r="F11" s="14" t="s">
        <v>3</v>
      </c>
      <c r="G11" s="14"/>
      <c r="H11" s="14"/>
      <c r="I11" s="14" t="s">
        <v>2</v>
      </c>
      <c r="J11" s="14"/>
      <c r="K11" s="14"/>
      <c r="P11" s="2" t="s">
        <v>29</v>
      </c>
      <c r="Q11" s="7">
        <f>1.6*10^-19</f>
        <v>1.6000000000000002E-19</v>
      </c>
      <c r="R11" s="8"/>
      <c r="S11" s="8"/>
      <c r="T11" s="4" t="s">
        <v>28</v>
      </c>
    </row>
    <row r="12" spans="1:20" x14ac:dyDescent="0.25">
      <c r="B12" s="6" t="s">
        <v>7</v>
      </c>
      <c r="C12" s="6"/>
      <c r="D12" s="6"/>
      <c r="E12" s="6"/>
      <c r="F12" s="15">
        <v>238.0507882</v>
      </c>
      <c r="G12" s="15"/>
      <c r="H12" s="15"/>
      <c r="I12" s="6">
        <f>F12*$Q$9</f>
        <v>3.9516430841199997E-25</v>
      </c>
      <c r="J12" s="6"/>
      <c r="K12" s="6"/>
    </row>
    <row r="13" spans="1:20" x14ac:dyDescent="0.25">
      <c r="B13" s="6" t="s">
        <v>8</v>
      </c>
      <c r="C13" s="6"/>
      <c r="D13" s="6"/>
      <c r="E13" s="6"/>
      <c r="F13" s="15">
        <v>234.043601</v>
      </c>
      <c r="G13" s="15"/>
      <c r="H13" s="15"/>
      <c r="I13" s="6">
        <f t="shared" ref="I13:I14" si="0">F13*$Q$9</f>
        <v>3.8851237765999998E-25</v>
      </c>
      <c r="J13" s="6"/>
      <c r="K13" s="6"/>
    </row>
    <row r="14" spans="1:20" x14ac:dyDescent="0.25">
      <c r="B14" s="6" t="s">
        <v>9</v>
      </c>
      <c r="C14" s="6"/>
      <c r="D14" s="6"/>
      <c r="E14" s="6"/>
      <c r="F14" s="22">
        <v>4.0015061791270004</v>
      </c>
      <c r="G14" s="22"/>
      <c r="H14" s="22"/>
      <c r="I14" s="6">
        <f t="shared" si="0"/>
        <v>6.6425002573508197E-27</v>
      </c>
      <c r="J14" s="6"/>
      <c r="K14" s="6"/>
    </row>
    <row r="16" spans="1:20" x14ac:dyDescent="0.25">
      <c r="B16" s="5" t="s">
        <v>15</v>
      </c>
      <c r="C16" s="6"/>
      <c r="D16" s="6"/>
      <c r="E16" s="7">
        <f>I12-(I13+I14)</f>
        <v>9.43049464916504E-30</v>
      </c>
      <c r="F16" s="8"/>
      <c r="G16" s="8"/>
      <c r="H16" s="4" t="s">
        <v>2</v>
      </c>
    </row>
    <row r="17" spans="2:22" x14ac:dyDescent="0.25">
      <c r="B17" s="5" t="s">
        <v>13</v>
      </c>
      <c r="C17" s="6"/>
      <c r="D17" s="6"/>
      <c r="E17" s="9">
        <f>E16*$Q$10^2</f>
        <v>8.4874451842485356E-13</v>
      </c>
      <c r="F17" s="10"/>
      <c r="G17" s="10"/>
      <c r="H17" s="3" t="s">
        <v>14</v>
      </c>
    </row>
    <row r="19" spans="2:22" x14ac:dyDescent="0.25">
      <c r="B19" t="s">
        <v>16</v>
      </c>
      <c r="I19" t="s">
        <v>17</v>
      </c>
    </row>
    <row r="23" spans="2:22" x14ac:dyDescent="0.25">
      <c r="B23" t="s">
        <v>18</v>
      </c>
    </row>
    <row r="26" spans="2:22" x14ac:dyDescent="0.25">
      <c r="B26" t="s">
        <v>19</v>
      </c>
    </row>
    <row r="32" spans="2:22" x14ac:dyDescent="0.25">
      <c r="F32" s="6" t="s">
        <v>36</v>
      </c>
      <c r="G32" s="6"/>
      <c r="H32" s="6"/>
      <c r="I32" s="6"/>
      <c r="J32" s="27" t="s">
        <v>33</v>
      </c>
      <c r="K32" s="27"/>
      <c r="L32" s="27"/>
      <c r="M32" s="27"/>
      <c r="N32" s="27" t="s">
        <v>34</v>
      </c>
      <c r="O32" s="27"/>
      <c r="P32" s="27"/>
      <c r="Q32" s="27"/>
      <c r="R32" s="7" t="s">
        <v>35</v>
      </c>
      <c r="S32" s="8"/>
      <c r="T32" s="8"/>
      <c r="U32" s="8"/>
      <c r="V32" s="13"/>
    </row>
    <row r="33" spans="2:22" x14ac:dyDescent="0.25">
      <c r="B33" s="7" t="s">
        <v>26</v>
      </c>
      <c r="C33" s="8"/>
      <c r="D33" s="8"/>
      <c r="E33" s="13"/>
      <c r="F33" s="23">
        <f>SQRT((2*$E$17)/($I$13+($I$13^2)/$I$14))</f>
        <v>271008.66416139918</v>
      </c>
      <c r="G33" s="24"/>
      <c r="H33" s="24"/>
      <c r="I33" s="25" t="s">
        <v>20</v>
      </c>
      <c r="J33" s="7">
        <f>0.5*I13*F33^2</f>
        <v>1.4267281000745659E-14</v>
      </c>
      <c r="K33" s="8"/>
      <c r="L33" s="8"/>
      <c r="M33" s="4" t="s">
        <v>14</v>
      </c>
      <c r="N33" s="7">
        <f>J33*Q11</f>
        <v>2.2827649601193056E-33</v>
      </c>
      <c r="O33" s="8"/>
      <c r="P33" s="8"/>
      <c r="Q33" s="4" t="s">
        <v>28</v>
      </c>
      <c r="R33" s="7">
        <f>I13*F33</f>
        <v>1.0529022047980561E-19</v>
      </c>
      <c r="S33" s="8"/>
      <c r="T33" s="8"/>
      <c r="U33" s="8" t="s">
        <v>30</v>
      </c>
      <c r="V33" s="13"/>
    </row>
    <row r="34" spans="2:22" x14ac:dyDescent="0.25">
      <c r="B34" s="7" t="s">
        <v>27</v>
      </c>
      <c r="C34" s="8"/>
      <c r="D34" s="8"/>
      <c r="E34" s="13"/>
      <c r="F34" s="11">
        <f>$I$13*$F$33/$I$14</f>
        <v>15850992.307194542</v>
      </c>
      <c r="G34" s="12"/>
      <c r="H34" s="12"/>
      <c r="I34" s="26" t="s">
        <v>20</v>
      </c>
      <c r="J34" s="7">
        <f>0.5*I14*F34^2</f>
        <v>8.3447723742410801E-13</v>
      </c>
      <c r="K34" s="8"/>
      <c r="L34" s="8"/>
      <c r="M34" s="4" t="s">
        <v>14</v>
      </c>
      <c r="N34" s="7">
        <f>J34*Q11</f>
        <v>1.335163579878573E-31</v>
      </c>
      <c r="O34" s="8"/>
      <c r="P34" s="8"/>
      <c r="Q34" s="4" t="s">
        <v>28</v>
      </c>
      <c r="R34" s="7">
        <f>-I14*F34</f>
        <v>-1.0529022047980561E-19</v>
      </c>
      <c r="S34" s="8"/>
      <c r="T34" s="8"/>
      <c r="U34" s="8" t="s">
        <v>30</v>
      </c>
      <c r="V34" s="13"/>
    </row>
    <row r="35" spans="2:22" x14ac:dyDescent="0.25">
      <c r="I35" s="32" t="s">
        <v>31</v>
      </c>
      <c r="J35" s="28">
        <f>SUM(J33:L34)</f>
        <v>8.4874451842485366E-13</v>
      </c>
      <c r="K35" s="29"/>
      <c r="L35" s="29"/>
      <c r="M35" s="30" t="s">
        <v>14</v>
      </c>
      <c r="Q35" s="32" t="s">
        <v>32</v>
      </c>
      <c r="R35" s="28">
        <f>SUM(R33:T34)</f>
        <v>0</v>
      </c>
      <c r="S35" s="29"/>
      <c r="T35" s="29"/>
      <c r="U35" s="29" t="s">
        <v>30</v>
      </c>
      <c r="V35" s="31"/>
    </row>
  </sheetData>
  <mergeCells count="43">
    <mergeCell ref="J35:L35"/>
    <mergeCell ref="R35:T35"/>
    <mergeCell ref="U35:V35"/>
    <mergeCell ref="U33:V33"/>
    <mergeCell ref="U34:V34"/>
    <mergeCell ref="R32:V32"/>
    <mergeCell ref="R33:T33"/>
    <mergeCell ref="R34:T34"/>
    <mergeCell ref="J33:L33"/>
    <mergeCell ref="J34:L34"/>
    <mergeCell ref="F32:I32"/>
    <mergeCell ref="J32:M32"/>
    <mergeCell ref="N33:P33"/>
    <mergeCell ref="N34:P34"/>
    <mergeCell ref="N32:Q32"/>
    <mergeCell ref="C8:E9"/>
    <mergeCell ref="F8:F9"/>
    <mergeCell ref="H8:H9"/>
    <mergeCell ref="I8:I9"/>
    <mergeCell ref="K8:M9"/>
    <mergeCell ref="B13:E13"/>
    <mergeCell ref="B14:E14"/>
    <mergeCell ref="F11:H11"/>
    <mergeCell ref="F12:H12"/>
    <mergeCell ref="F13:H13"/>
    <mergeCell ref="F14:H14"/>
    <mergeCell ref="B12:E12"/>
    <mergeCell ref="I13:K13"/>
    <mergeCell ref="I14:K14"/>
    <mergeCell ref="Q9:S9"/>
    <mergeCell ref="Q10:S10"/>
    <mergeCell ref="I11:K11"/>
    <mergeCell ref="I12:K12"/>
    <mergeCell ref="Q11:S11"/>
    <mergeCell ref="P8:T8"/>
    <mergeCell ref="B17:D17"/>
    <mergeCell ref="E16:G16"/>
    <mergeCell ref="E17:G17"/>
    <mergeCell ref="F33:H33"/>
    <mergeCell ref="F34:H34"/>
    <mergeCell ref="B34:E34"/>
    <mergeCell ref="B33:E33"/>
    <mergeCell ref="B16:D1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2018-04-04T19:28:57Z</dcterms:modified>
</cp:coreProperties>
</file>